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120" windowWidth="18060" windowHeight="7050" firstSheet="1" activeTab="5"/>
  </bookViews>
  <sheets>
    <sheet name="รายงานรับ-จ่าย" sheetId="1" r:id="rId1"/>
    <sheet name="หมายเหตุรายรับ" sheetId="2" r:id="rId2"/>
    <sheet name="หมายเหตุรายจ่ายค้างจ่าย" sheetId="3" r:id="rId3"/>
    <sheet name="หมายเหตุเงินรับฝาก" sheetId="5" r:id="rId4"/>
    <sheet name="กระทบยอดเงินฝาก" sheetId="8" r:id="rId5"/>
    <sheet name="งบทดลอง" sheetId="7" r:id="rId6"/>
  </sheets>
  <definedNames>
    <definedName name="_xlnm.Print_Titles" localSheetId="0">'รายงานรับ-จ่าย'!$1:$3</definedName>
  </definedNames>
  <calcPr calcId="124519"/>
</workbook>
</file>

<file path=xl/calcChain.xml><?xml version="1.0" encoding="utf-8"?>
<calcChain xmlns="http://schemas.openxmlformats.org/spreadsheetml/2006/main">
  <c r="H13" i="1"/>
  <c r="H14" s="1"/>
  <c r="H29" s="1"/>
  <c r="I13"/>
  <c r="I14" s="1"/>
  <c r="AB50" i="5"/>
  <c r="O50"/>
  <c r="AC46"/>
  <c r="Q50"/>
  <c r="R50"/>
  <c r="S50"/>
  <c r="W50"/>
  <c r="Y50"/>
  <c r="Z50"/>
  <c r="P46"/>
  <c r="P44"/>
  <c r="AD44" s="1"/>
  <c r="AC44"/>
  <c r="AA50"/>
  <c r="N50"/>
  <c r="P25" i="1"/>
  <c r="M50" i="5"/>
  <c r="L50"/>
  <c r="X50"/>
  <c r="K50"/>
  <c r="P23" i="1"/>
  <c r="C161" i="8"/>
  <c r="C149"/>
  <c r="C123"/>
  <c r="C111"/>
  <c r="N55" i="1"/>
  <c r="P45"/>
  <c r="P49"/>
  <c r="P50"/>
  <c r="J50" i="5"/>
  <c r="V50"/>
  <c r="I50"/>
  <c r="N28" i="1"/>
  <c r="P16"/>
  <c r="P20"/>
  <c r="P21"/>
  <c r="P22"/>
  <c r="P24"/>
  <c r="P27"/>
  <c r="N13"/>
  <c r="N14" s="1"/>
  <c r="U50" i="5"/>
  <c r="H50"/>
  <c r="T50"/>
  <c r="G50"/>
  <c r="F50"/>
  <c r="P48"/>
  <c r="AC48"/>
  <c r="AC43"/>
  <c r="E50"/>
  <c r="P43"/>
  <c r="I28" i="1"/>
  <c r="F19" i="2"/>
  <c r="C7" i="8"/>
  <c r="C28" s="1"/>
  <c r="D70" i="7"/>
  <c r="F11"/>
  <c r="F59" i="2"/>
  <c r="F64"/>
  <c r="F65"/>
  <c r="F67"/>
  <c r="F74"/>
  <c r="F47"/>
  <c r="F52"/>
  <c r="F53"/>
  <c r="F23"/>
  <c r="F15"/>
  <c r="I55" i="1"/>
  <c r="I41"/>
  <c r="N41"/>
  <c r="P18"/>
  <c r="P19"/>
  <c r="H41"/>
  <c r="A41"/>
  <c r="A13"/>
  <c r="A14" s="1"/>
  <c r="A29" s="1"/>
  <c r="F37" i="2"/>
  <c r="E37"/>
  <c r="D37"/>
  <c r="AC45" i="5"/>
  <c r="P45"/>
  <c r="AC49"/>
  <c r="AC47"/>
  <c r="AC42"/>
  <c r="AC41"/>
  <c r="AC40"/>
  <c r="AC39"/>
  <c r="P49"/>
  <c r="P47"/>
  <c r="P42"/>
  <c r="P41"/>
  <c r="P40"/>
  <c r="P39"/>
  <c r="D50"/>
  <c r="C50"/>
  <c r="C17"/>
  <c r="G26" i="3"/>
  <c r="E84" i="2"/>
  <c r="AD43" i="5" l="1"/>
  <c r="AD46"/>
  <c r="AD48"/>
  <c r="C162" i="8"/>
  <c r="AD40" i="5"/>
  <c r="AD49"/>
  <c r="I56" i="1"/>
  <c r="I29"/>
  <c r="N56"/>
  <c r="N29"/>
  <c r="AD41" i="5"/>
  <c r="F84" i="2"/>
  <c r="C70" i="7"/>
  <c r="G70" s="1"/>
  <c r="AD45" i="5"/>
  <c r="AD42"/>
  <c r="P50"/>
  <c r="AD47"/>
  <c r="AD39"/>
  <c r="AC50"/>
  <c r="D12" i="2"/>
  <c r="D54"/>
  <c r="D84"/>
  <c r="F54"/>
  <c r="E54"/>
  <c r="F34"/>
  <c r="E34"/>
  <c r="D34"/>
  <c r="F30"/>
  <c r="E30"/>
  <c r="D30"/>
  <c r="F27"/>
  <c r="E27"/>
  <c r="D27"/>
  <c r="F24"/>
  <c r="E24"/>
  <c r="D24"/>
  <c r="F12"/>
  <c r="E12"/>
  <c r="I57" i="1" l="1"/>
  <c r="I58" s="1"/>
  <c r="N57"/>
  <c r="N58" s="1"/>
  <c r="D85" i="2"/>
  <c r="AD50" i="5"/>
  <c r="AE50"/>
  <c r="F85" i="2"/>
  <c r="E85"/>
</calcChain>
</file>

<file path=xl/sharedStrings.xml><?xml version="1.0" encoding="utf-8"?>
<sst xmlns="http://schemas.openxmlformats.org/spreadsheetml/2006/main" count="547" uniqueCount="286">
  <si>
    <t>รายงานรับ-จ่ายเงิน</t>
  </si>
  <si>
    <t>จนถึงปัจจุบัน</t>
  </si>
  <si>
    <t>รายการ</t>
  </si>
  <si>
    <t>รหัสบัญชี</t>
  </si>
  <si>
    <t>จำนวนเงิน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</si>
  <si>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</si>
  <si>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</si>
  <si>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</si>
  <si>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</si>
  <si>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/>
  </si>
  <si>
    <t>เดือนนี้ที่เกิดขึ้นจริง</t>
  </si>
  <si>
    <t>ยอดยกมา</t>
  </si>
  <si>
    <t>0.00</t>
  </si>
  <si>
    <t>หมวดภาษีอากร</t>
  </si>
  <si>
    <t>หมวดค่าธรรมเนียม ค่าปรับ และใบอนุญาต</t>
  </si>
  <si>
    <t>หมวดรายได้จากทรัพย์สิน</t>
  </si>
  <si>
    <t>หมวดรายได้เบ็ดเตล็ด</t>
  </si>
  <si>
    <t>หมวดภาษีจัดสรร</t>
  </si>
  <si>
    <t>หมวดเงินอุดหนุนทั่วไป</t>
  </si>
  <si>
    <t>รวม</t>
  </si>
  <si>
    <t xml:space="preserve">          </t>
  </si>
  <si>
    <t>เงินรับฝากภาษีหัก ณ ที่จ่าย</t>
  </si>
  <si>
    <t>เงินรับฝากประกันสังคม</t>
  </si>
  <si>
    <t>เงินรับฝากค่าใช้จ่ายอื่น</t>
  </si>
  <si>
    <t>รวมรายรับ</t>
  </si>
  <si>
    <t>งบกลาง</t>
  </si>
  <si>
    <t>เงินเดือน (ฝ่ายการเมือง)</t>
  </si>
  <si>
    <t>เงินเดือน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</si>
  <si>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</si>
  <si>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</si>
  <si>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</si>
  <si>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</si>
  <si>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</si>
  <si>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</si>
  <si>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รายจ่ายอื่น</t>
  </si>
  <si>
    <t>เงินอุดหนุน</t>
  </si>
  <si>
    <t>รายจ่ายค้างจ่าย</t>
  </si>
  <si>
    <t>ฎีกาค้างจ่าย</t>
  </si>
  <si>
    <t>เงินรับฝากประกันซอง</t>
  </si>
  <si>
    <t>เงินรับฝากประกันสัญญา</t>
  </si>
  <si>
    <t>เงินรับฝากเงินรอคืนจังหวัด</t>
  </si>
  <si>
    <t>เงินสะสม</t>
  </si>
  <si>
    <t>รวมรายจ่าย</t>
  </si>
  <si>
    <t>รายรับสูงกว่า (ต่ำกว่า) รายจ่าย</t>
  </si>
  <si>
    <t>ยอดยกไป</t>
  </si>
  <si>
    <t>ประมาณการ</t>
  </si>
  <si>
    <t>รับจริง/เดือนนี้</t>
  </si>
  <si>
    <t>บาท         สต.</t>
  </si>
  <si>
    <t>รายได้จัดเก็บเอง</t>
  </si>
  <si>
    <t>ภาษีโรงเรือนและที่ดิน</t>
  </si>
  <si>
    <t>ภาษีบำรุงท้องที่</t>
  </si>
  <si>
    <t>ภาษีป้าย</t>
  </si>
  <si>
    <t>2.  ค่าธรรมเนียม  ค่าปรับและ ใบอนุญาต</t>
  </si>
  <si>
    <t>ค่าธรรมเนียมเกี่ยวกับใบอนุญาตการขายสุรา</t>
  </si>
  <si>
    <t>ค่าธรรมเนียมเกี่ยวกับใบอนุญาตการพนัน</t>
  </si>
  <si>
    <t>ค่าธรรมเนียมเกี่ยวกับการควบคุมอาคาร</t>
  </si>
  <si>
    <t>ค่าธรรมเนียมจดทะเบียนพาณิชย์</t>
  </si>
  <si>
    <t>ค่าธรรมเนียมอื่นๆ</t>
  </si>
  <si>
    <t>ค่าปรับการผิดสัญญา</t>
  </si>
  <si>
    <t>ค่าใบอนุญาตอื่นๆ</t>
  </si>
  <si>
    <t>3.  รายได้จากทรัพย์สิน</t>
  </si>
  <si>
    <t>ดอกเบี้ย</t>
  </si>
  <si>
    <t>4.  รายได้จากสาธารณูปโภคและการพาณิชย์</t>
  </si>
  <si>
    <t>5.  รายได้เบ็ดเตล็ด</t>
  </si>
  <si>
    <t>ค่าขายแบบแปลน</t>
  </si>
  <si>
    <t>รายได้เบ็ดเตล็ดอื่นๆ</t>
  </si>
  <si>
    <t>6.  รายได้จากทุน</t>
  </si>
  <si>
    <t>รายได้ที่รัฐบาลเก็บแล้วจัดสรรให้องค์กรปกครองส่วนท้องถิ่น</t>
  </si>
  <si>
    <t>7.  ภาษีจัดสรร</t>
  </si>
  <si>
    <t>ภาษีและค่าธรรมเนียมรถยนต์หรือล้อเลื่อน</t>
  </si>
  <si>
    <t>ภาษีมูลค่าเพิ่มตาม พ.ร.บ.กำหนดแผนฯ</t>
  </si>
  <si>
    <t>ภาษีมูลค่าเพิ่มตาม พ.ร.บ. จัดสรรรายได้ฯ</t>
  </si>
  <si>
    <t>ภาษีธุรกิจเฉพาะ</t>
  </si>
  <si>
    <t>ภาษีสุรา</t>
  </si>
  <si>
    <t>ภาษีสรรพสามิต</t>
  </si>
  <si>
    <t>ค่าภาคหลวงและค่าธรรมเนียมตามกฎหมายว่าด้วยป่าไม้</t>
  </si>
  <si>
    <t>ค่าภาคหลวงแร่</t>
  </si>
  <si>
    <t>เงินที่เก็บตามกฎหมายว่าด้วยอุทยานแห่งชาติ</t>
  </si>
  <si>
    <t>ค่าธรรมเนียมจดทะเบียนสิทธิและนิติกรรมตามกฎหมายที่ดิน</t>
  </si>
  <si>
    <t>ค่าธรรมเนียมและค่าใช้น้ำบาดาล</t>
  </si>
  <si>
    <t xml:space="preserve">ภาษีจัดสรรอื่นๆ </t>
  </si>
  <si>
    <t>รายได้ที่รัฐบาลอุดหนุนให้องค์กรปกครองส่วนท้องถิ่น</t>
  </si>
  <si>
    <t>8.  เงินอุดหนุน</t>
  </si>
  <si>
    <t>เงินอุดหนุนทั่วไป สำหรับดำเนินการตามอำนาจหน้าที่</t>
  </si>
  <si>
    <t>และภารกิจถ่ายโอนเลือกทำ</t>
  </si>
  <si>
    <t>เงินอุดหนุนสำหรับส่งเสริมศักยภาพการจัดการศึกษาท้องถิ่น</t>
  </si>
  <si>
    <t>รวมรายรับทั้งสิ้น</t>
  </si>
  <si>
    <t>เงินอุดหนุนค่าใช้จ่ายสำหรับสนับสนุนการสงเคราะห์เบี้ย</t>
  </si>
  <si>
    <t>ยังชีพผู้สุงอายุ</t>
  </si>
  <si>
    <t>เงินอุดหนุนค่าใช้จ่ายสำหรับการสงเคราะห์เบี้ยความพิการ</t>
  </si>
  <si>
    <t>เงินอุดหนุนสำหรับสนับสนุนการสงเคราะห์เบี้ยยังชีพผุ้ป่วย</t>
  </si>
  <si>
    <t>เอดส์</t>
  </si>
  <si>
    <t>เงินอุดหนุนสำหรับสนับสนุนอาหารเสริม (นม) สำหรับสนับ</t>
  </si>
  <si>
    <t>สนุนศุนย์พัฒนาเด็กเล็ก</t>
  </si>
  <si>
    <t>เงินอุดหนุนสำหรับสนับสนุนอาหารกลางวัน สำหรับสนับ</t>
  </si>
  <si>
    <t>เงินอุดหนุนสำหรับสนับสนุนค่าจัดการเรียนการสอนของ</t>
  </si>
  <si>
    <t xml:space="preserve">ศุนย์พัฒนาเด็กเล็ก </t>
  </si>
  <si>
    <t>เงินอุดหนุนสำหรับสนับสนุนอาหารเสริม (นม)  ระดับอนุบาล</t>
  </si>
  <si>
    <t>ศึกษา และระดับประถมศึกษา</t>
  </si>
  <si>
    <t>เงินอุดหนุนสำหรับสนับสนุนอาหารกลางวัน ระดับอนุบาล</t>
  </si>
  <si>
    <t>แหล่งเงิน</t>
  </si>
  <si>
    <t>แผนงาน</t>
  </si>
  <si>
    <t>งาน</t>
  </si>
  <si>
    <t>หมวด</t>
  </si>
  <si>
    <t>ประเภท</t>
  </si>
  <si>
    <t>โครงการ</t>
  </si>
  <si>
    <t>งบประมาณ</t>
  </si>
  <si>
    <t>บริหารงานทั่วไป</t>
  </si>
  <si>
    <t>บริหารทั่วไป</t>
  </si>
  <si>
    <t>ค่าตอบแทนผู้ปฎิบัติราชการอันเป็นประโยชน์</t>
  </si>
  <si>
    <t>เงินประโยชน์ตอบแทนอื่นเป็นกรณีพิเศษให้แก่พนักงาน</t>
  </si>
  <si>
    <t>แก่องค์กรปกครองส่วนท้องถิ่น</t>
  </si>
  <si>
    <t>ส่วนตำบลพนักงานจ้างตามภารกิจและพนักงานจ้างทั่วไป</t>
  </si>
  <si>
    <t>เงินรับฝาก</t>
  </si>
  <si>
    <t>เงินรับฝากส่วนลดในการจัดเก็บภาษีบำรุงท้องที่ 6 %</t>
  </si>
  <si>
    <t>เงินรับฝากเงินทุนโครงการเศรษฐกิจชุมชน</t>
  </si>
  <si>
    <t>คงเหลือ</t>
  </si>
  <si>
    <t>หมายเหตุประกอบงบทดลอง</t>
  </si>
  <si>
    <t>หมายเหตุ 1 เงินรายรับ</t>
  </si>
  <si>
    <t>หมายเหตุ  2 รายจ่ายค้างจ่าย</t>
  </si>
  <si>
    <t>หมายเหตุ  3</t>
  </si>
  <si>
    <t>รับ ต.ค.</t>
  </si>
  <si>
    <t>พ ย</t>
  </si>
  <si>
    <t>ธค</t>
  </si>
  <si>
    <t>ม.ค</t>
  </si>
  <si>
    <t>ก.พ.</t>
  </si>
  <si>
    <t>มี.ค</t>
  </si>
  <si>
    <t>เม.ย.</t>
  </si>
  <si>
    <t>พ.ค</t>
  </si>
  <si>
    <t>มิ.ย</t>
  </si>
  <si>
    <t>ก.ค.</t>
  </si>
  <si>
    <t>ส.ค.</t>
  </si>
  <si>
    <t>กย.</t>
  </si>
  <si>
    <t>จ่าย ต.ค.</t>
  </si>
  <si>
    <t>องค์การบริหารส่วนตำบลตลิ่งชัน</t>
  </si>
  <si>
    <t>ค่าภาคหลวงปิโตรเลียม</t>
  </si>
  <si>
    <t>สนุนศูนย์พัฒนาเด็กเล็ก</t>
  </si>
  <si>
    <t>ค่าธรรมเนียมเก็บและขนมูลฝอย</t>
  </si>
  <si>
    <t>ค่าใบอนุญาตเกี่ยวกับควบคุมอาคาร</t>
  </si>
  <si>
    <t>เงินอุดหนุนสำหรับสนับสนุนทุนการศึกษาครูผู้ดูแลเด็ก</t>
  </si>
  <si>
    <t>****</t>
  </si>
  <si>
    <t>เดบิต</t>
  </si>
  <si>
    <t>เครดิต</t>
  </si>
  <si>
    <t>เงินสด</t>
  </si>
  <si>
    <t>เงินฝากธนาคารกรุงไทย สาขาท่าศาลา</t>
  </si>
  <si>
    <t xml:space="preserve"> -  เงินฝากธนาคาร(ออมทรัพย์) เลขที่ 828-0-43758-4</t>
  </si>
  <si>
    <t>เงินฝากธนาคาร  ธ.ก.ส. สาขาท่าศาลา</t>
  </si>
  <si>
    <t xml:space="preserve"> -  เงินฝากธนาคาร(ออมทรัพย์) เลขที่  01-415-2-39301-1</t>
  </si>
  <si>
    <t xml:space="preserve"> -  เงินฝากธนาคาร(ออมทรัพย์) เลขที่  01-415-2-61657-4</t>
  </si>
  <si>
    <t>ลูกหนี้รายได้อื่นๆ</t>
  </si>
  <si>
    <t xml:space="preserve"> </t>
  </si>
  <si>
    <t>ลูกหนี้-ภาษีโรงเรือนและที่ดิน</t>
  </si>
  <si>
    <t>รายได้จากรัฐบาลค้างรับ</t>
  </si>
  <si>
    <t xml:space="preserve">   </t>
  </si>
  <si>
    <t>*21600</t>
  </si>
  <si>
    <t>ลูกหนี้เงินทุนโครงการเศรษฐกิจชุมชน</t>
  </si>
  <si>
    <t>เงินทุนสำรองเงินสะสม</t>
  </si>
  <si>
    <t>เงินงบกลาง</t>
  </si>
  <si>
    <t>*647000</t>
  </si>
  <si>
    <t>*61200</t>
  </si>
  <si>
    <t>*700881</t>
  </si>
  <si>
    <t>*3273000</t>
  </si>
  <si>
    <t>ต่างกัน</t>
  </si>
  <si>
    <t>งบทดลอง</t>
  </si>
  <si>
    <t>ธนาคาร ธกส. ประเภทออมทรัพย์</t>
  </si>
  <si>
    <t>งบกระทบยอดเงินฝากธนาคาร</t>
  </si>
  <si>
    <t>เลขที่บัญชี  415-2-39301-1</t>
  </si>
  <si>
    <t>บวก : เงินฝากระหว่างทาง</t>
  </si>
  <si>
    <r>
      <t xml:space="preserve">         </t>
    </r>
    <r>
      <rPr>
        <b/>
        <u/>
        <sz val="14"/>
        <rFont val="Cordia New"/>
        <family val="2"/>
        <charset val="222"/>
      </rPr>
      <t xml:space="preserve">วันที่ลงบัญชี </t>
    </r>
    <r>
      <rPr>
        <b/>
        <sz val="14"/>
        <rFont val="Cordia New"/>
        <family val="2"/>
        <charset val="222"/>
      </rPr>
      <t xml:space="preserve">               </t>
    </r>
    <r>
      <rPr>
        <b/>
        <u/>
        <sz val="14"/>
        <rFont val="Cordia New"/>
        <family val="2"/>
        <charset val="222"/>
      </rPr>
      <t>วันที่ฝากธนาคาร</t>
    </r>
    <r>
      <rPr>
        <b/>
        <sz val="14"/>
        <rFont val="Cordia New"/>
        <family val="2"/>
        <charset val="222"/>
      </rPr>
      <t xml:space="preserve">                </t>
    </r>
    <r>
      <rPr>
        <b/>
        <u/>
        <sz val="14"/>
        <rFont val="Cordia New"/>
        <family val="2"/>
        <charset val="222"/>
      </rPr>
      <t>จำนวนเงิน</t>
    </r>
  </si>
  <si>
    <t>หัก : เช็คจ่ายที่ผู้รับยังไม่นำมาขึ้นเงินกับธนาคาร</t>
  </si>
  <si>
    <t xml:space="preserve">              วันที่                         เลขที่เช็ค                      จำนวนเงิน</t>
  </si>
  <si>
    <t>8  เม.ย.  58                                     06640312</t>
  </si>
  <si>
    <t>บวก : หรือ (หัก) รายการกระทบยอดอื่น ๆ</t>
  </si>
  <si>
    <t>รายละเอียด</t>
  </si>
  <si>
    <t>ผู้จัดทำ</t>
  </si>
  <si>
    <t xml:space="preserve"> ผู้ตรวจสอบ</t>
  </si>
  <si>
    <t xml:space="preserve">      ตำแหน่ง  นักวิชาการเงินและบัญชี</t>
  </si>
  <si>
    <t xml:space="preserve">    ตำแหน่ง  ผู้อำนวยการกองคลัง</t>
  </si>
  <si>
    <t>(ลงชื่อ)………………………….</t>
  </si>
  <si>
    <t xml:space="preserve">               (นางสมผิว  ศรีเผือก)</t>
  </si>
  <si>
    <t xml:space="preserve">               ผู้อำนวยการกองคลัง</t>
  </si>
  <si>
    <t>เงินรับฝากภาษี หัก  ณ ที่จ่าย</t>
  </si>
  <si>
    <t>เงินรับฝากเงินส่วนลดในการจัดเก็บภาษีบำรุงท้องที่  6%</t>
  </si>
  <si>
    <t>เงินเดือน(ฝ่ายการเมือง)</t>
  </si>
  <si>
    <t>เงินเดือน(ฝ่ายประจำ)</t>
  </si>
  <si>
    <t>คำนวณหาเงินรับฝาก*****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</si>
  <si>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</si>
  <si>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(นางสมผิว  ศรีเผือก)</t>
  </si>
  <si>
    <t xml:space="preserve">        ผู้อำนวยการกองคลัง</t>
  </si>
  <si>
    <t xml:space="preserve">       (ลงชื่อ)…………………………                      </t>
  </si>
  <si>
    <t xml:space="preserve">             (นายอภิรักษ์  ไพบูลย์)                                     </t>
  </si>
  <si>
    <t xml:space="preserve">     ปลัดองค์การบริหารส่วนตำบลตลิ่งชัน          </t>
  </si>
  <si>
    <t xml:space="preserve">            (นายชัยวุฒิ  แก้วอย่างดี)                                     </t>
  </si>
  <si>
    <t xml:space="preserve">    นายกองค์การบริหารส่วนตำบลตลิ่งชัน</t>
  </si>
  <si>
    <t xml:space="preserve">        (ลงชื่อ)……………...…………….</t>
  </si>
  <si>
    <t xml:space="preserve">       (ลงชื่อ)………...…………………                      </t>
  </si>
  <si>
    <t xml:space="preserve">       (ลงชื่อ)…….....……………………                      </t>
  </si>
  <si>
    <t>ค่าธรรมเนียมกำจัดขยะมูลฝอย</t>
  </si>
  <si>
    <t xml:space="preserve">  </t>
  </si>
  <si>
    <t>เงินรับฝากอื่นๆ-ประกันสัญญา</t>
  </si>
  <si>
    <t>เงินรับฝากอื่น ๆ -เงินรอคืนจังหวัด</t>
  </si>
  <si>
    <t>เงินรับฝากอื่นๆ -เงินประกันสัญญา</t>
  </si>
  <si>
    <t>เงินรับฝากอื่นๆ - เงินรับฝากเงินรอคืนจังหวัด</t>
  </si>
  <si>
    <t>เงินรับฝากอื่นๆ-เงินประกันสัญญา</t>
  </si>
  <si>
    <t>เงินรับฝากอื่นๆ -เงินรอคืนจังหวัด</t>
  </si>
  <si>
    <t xml:space="preserve">ค่าธรรมเนียมอื่นๆ </t>
  </si>
  <si>
    <t xml:space="preserve">     </t>
  </si>
  <si>
    <t>ลูกหนี้ภาษีโรงเรือนและที่ดิน</t>
  </si>
  <si>
    <t>อากรประมง</t>
  </si>
  <si>
    <t>เงินเดือนสำหรับข้าราชการครูผู้ดูแลเด็กและค่าตอบแทน</t>
  </si>
  <si>
    <t>ดอกเบี้ยเงินฝากธนาคาร</t>
  </si>
  <si>
    <t>เงินรับฝากส่วนลดในการจัดเก็บภาษีบำรุงท้องที่ 6%</t>
  </si>
  <si>
    <t>-</t>
  </si>
  <si>
    <t>รายการธนาคารรับเงินฝากเพิ่มในบัญชีเงินฝาก</t>
  </si>
  <si>
    <t>ลูกหนี้เงินยืม-เงินงบประมาณ</t>
  </si>
  <si>
    <t>ค่าธรรมเนียมรถยนต์และล้อเลื่อน</t>
  </si>
  <si>
    <t>ยอดคงเหลือตามรายงานธนาคาร ณ วันที่  24  พฤษภาคม  2560</t>
  </si>
  <si>
    <t>ยอดคงเหลือตามบัญชี ณ วันที่ 24 พฤษภาคม  2560</t>
  </si>
  <si>
    <t>ลงชื่อ……...…………..…..วันที่    24 พ.ค.60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</si>
  <si>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</si>
  <si>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ธนาคาร กรุงไทย จำกัด (มหาชน). ประเภทกระแสรายวัน</t>
  </si>
  <si>
    <t>เลขที่บัญชี  828-6-00841-3</t>
  </si>
  <si>
    <t>ยอดคงเหลือตามบัญชี ณ วันที่  24  พฤษภาคม   2560</t>
  </si>
  <si>
    <t xml:space="preserve">         ภาษีมูลค่าเพิ่ม 1 ใน 9</t>
  </si>
  <si>
    <t xml:space="preserve">        ภาษีสรรพสามิต</t>
  </si>
  <si>
    <t xml:space="preserve">        ภาษีสุรา</t>
  </si>
  <si>
    <t xml:space="preserve">        กฎหมายว่าด้วยอุทยานแห่งชาติ</t>
  </si>
  <si>
    <t>พนักงานจ้างผู้ดูแลเด็ก เงินเพิ่ม ฯ  ประกันสังคม สวัสดิการ</t>
  </si>
  <si>
    <t>เงินรับฝากอื่นๆ-เงินทุนโครงการเศรษฐกิจชุมชน</t>
  </si>
  <si>
    <t>เงินรับฝากเงินกองทุนสวัสดิการ</t>
  </si>
  <si>
    <t>28  ก.ย.  60                                   24771904</t>
  </si>
  <si>
    <t>เงินรับฝาก-เงินประกันสัญญา</t>
  </si>
  <si>
    <t>เงินรับฝากอี่นๆ-กองทุนสวัสดิการอปท.</t>
  </si>
  <si>
    <t>เงินรับฝากอื่นๆ-กองทุนสวัสดิการอปท.</t>
  </si>
  <si>
    <t>เงินรับฝากอื่นๆ -เงินกองทุนสวัสดิการ</t>
  </si>
  <si>
    <t>11011000</t>
  </si>
  <si>
    <t>11012001</t>
  </si>
  <si>
    <t>11044000</t>
  </si>
  <si>
    <t>11043001</t>
  </si>
  <si>
    <t>11042000</t>
  </si>
  <si>
    <t>11045000</t>
  </si>
  <si>
    <t>21010000</t>
  </si>
  <si>
    <t>21040001</t>
  </si>
  <si>
    <t>21040005</t>
  </si>
  <si>
    <t>21040008</t>
  </si>
  <si>
    <t>21040007</t>
  </si>
  <si>
    <t>21040099</t>
  </si>
  <si>
    <t>เงินรับฝากอื่นๆ -กองทุนสวัสดิการอปท.</t>
  </si>
  <si>
    <t>21040013</t>
  </si>
  <si>
    <t>21040016</t>
  </si>
  <si>
    <t>31000000</t>
  </si>
  <si>
    <t>32000000</t>
  </si>
  <si>
    <t>41100001</t>
  </si>
  <si>
    <t>41100002</t>
  </si>
  <si>
    <t>41100003</t>
  </si>
  <si>
    <t>43100001</t>
  </si>
  <si>
    <t>51100000</t>
  </si>
  <si>
    <t>52100000</t>
  </si>
  <si>
    <t>52200000</t>
  </si>
  <si>
    <t>53100000</t>
  </si>
  <si>
    <t>53200000</t>
  </si>
  <si>
    <t>53300000</t>
  </si>
  <si>
    <t>53400000</t>
  </si>
  <si>
    <t>53500000</t>
  </si>
  <si>
    <t>54100000</t>
  </si>
  <si>
    <t>54200000</t>
  </si>
  <si>
    <t>ยอดคงเหลือตามบัญชี ณ วันที่ 30 พฤศจิกายน   2560</t>
  </si>
  <si>
    <t>ปีงบประมาณ  2561</t>
  </si>
  <si>
    <t>เงินอุดหนุนสำหรับสนับสนุนสาธารณสุขฯ</t>
  </si>
  <si>
    <t>28  พ.ย.  60                                24772000</t>
  </si>
  <si>
    <t>ณ   วันที่   31  ธันวาคม   2560</t>
  </si>
  <si>
    <t xml:space="preserve">ณ     31  ธันวาคม   2560     </t>
  </si>
  <si>
    <t>ณ   31 ธันวาคม    2560</t>
  </si>
  <si>
    <t>ยอดคงเหลือตามรายงานธนาคาร ณ วันที่ 31  ธันวาคม  2560</t>
  </si>
  <si>
    <t>ลงชื่อ……...…………..…..วันที่    31 ธ.ค. 60</t>
  </si>
  <si>
    <t>ณ   วันที่   31  ธันวาคม  2560</t>
  </si>
  <si>
    <t>ปีงบประมาณ 2561  ประจำเดือน ธันวาคม  พ.ศ.2560</t>
  </si>
  <si>
    <t>8     ธ.ค.  60                                24772016</t>
  </si>
  <si>
    <t>22  ธ.ค.  60                                24772023</t>
  </si>
  <si>
    <t>22  ธ.ค.  60                                24772024</t>
  </si>
  <si>
    <t>27  ธ.ค.  60                                24772028</t>
  </si>
  <si>
    <t>27  ธ.ค.  60                                24772029</t>
  </si>
  <si>
    <t>29  ธ.ค.  60                                24772033</t>
  </si>
  <si>
    <t>29  ธ.ค.  60                                24772034</t>
  </si>
  <si>
    <t>29  ธ.ค.  60                                24772035</t>
  </si>
  <si>
    <t>ป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</si>
</sst>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[$-1041E]#,##0.00;\-#,##0.00"/>
    <numFmt numFmtId="188" formatCode="_-* #,##0.000000_-;\-* #,##0.000000_-;_-* &quot;-&quot;??_-;_-@_-"/>
  </numFmts>
  <fonts count="59">
    <font>
      <sz val="11"/>
      <color rgb="FF000000"/>
      <name val="Tahoma"/>
      <family val="2"/>
      <scheme val="minor"/>
    </font>
    <font>
      <sz val="11"/>
      <name val="Tahoma"/>
      <family val="2"/>
    </font>
    <font>
      <sz val="8"/>
      <color rgb="FF000000"/>
      <name val="Microsoft Sans Serif"/>
      <family val="2"/>
    </font>
    <font>
      <sz val="10"/>
      <color rgb="FF000000"/>
      <name val="Microsoft Sans Serif"/>
      <family val="2"/>
    </font>
    <font>
      <b/>
      <sz val="12"/>
      <color rgb="FF000000"/>
      <name val="Microsoft Sans Serif"/>
      <family val="2"/>
    </font>
    <font>
      <b/>
      <sz val="10"/>
      <color rgb="FF000000"/>
      <name val="Microsoft Sans Serif"/>
      <family val="2"/>
    </font>
    <font>
      <b/>
      <sz val="10"/>
      <color rgb="FF00008B"/>
      <name val="Microsoft Sans Serif"/>
      <family val="2"/>
    </font>
    <font>
      <b/>
      <sz val="10"/>
      <color rgb="FF006400"/>
      <name val="Microsoft Sans Serif"/>
      <family val="2"/>
    </font>
    <font>
      <sz val="11"/>
      <color rgb="FF000000"/>
      <name val="Tahoma"/>
      <family val="2"/>
      <scheme val="minor"/>
    </font>
    <font>
      <sz val="16"/>
      <name val="Angsana New"/>
      <family val="1"/>
    </font>
    <font>
      <b/>
      <sz val="16"/>
      <name val="Angsana New"/>
      <family val="1"/>
    </font>
    <font>
      <sz val="16"/>
      <color rgb="FFFF0000"/>
      <name val="Angsana New"/>
      <family val="1"/>
    </font>
    <font>
      <sz val="16"/>
      <color theme="1"/>
      <name val="Angsana New"/>
      <family val="1"/>
    </font>
    <font>
      <sz val="14"/>
      <name val="Angsana New"/>
      <family val="1"/>
    </font>
    <font>
      <b/>
      <sz val="14"/>
      <name val="Angsana New"/>
      <family val="1"/>
    </font>
    <font>
      <sz val="16"/>
      <name val="Cordia New"/>
      <family val="2"/>
    </font>
    <font>
      <b/>
      <sz val="16"/>
      <name val="Cordia New"/>
      <family val="2"/>
    </font>
    <font>
      <sz val="16"/>
      <color rgb="FFFF0000"/>
      <name val="Cordia New"/>
      <family val="2"/>
    </font>
    <font>
      <sz val="16"/>
      <color rgb="FF00B050"/>
      <name val="Cordia New"/>
      <family val="2"/>
    </font>
    <font>
      <b/>
      <sz val="16"/>
      <color rgb="FF00B0F0"/>
      <name val="Cordia New"/>
      <family val="2"/>
    </font>
    <font>
      <b/>
      <sz val="16"/>
      <color rgb="FF00B050"/>
      <name val="Cordia New"/>
      <family val="2"/>
    </font>
    <font>
      <b/>
      <sz val="16"/>
      <color rgb="FF7030A0"/>
      <name val="Cordia New"/>
      <family val="2"/>
    </font>
    <font>
      <sz val="10"/>
      <name val="Tahoma"/>
      <family val="2"/>
    </font>
    <font>
      <sz val="10"/>
      <color rgb="FF000000"/>
      <name val="Microsoft Sans Serif"/>
      <family val="2"/>
    </font>
    <font>
      <b/>
      <sz val="10"/>
      <color rgb="FF000000"/>
      <name val="Microsoft Sans Serif"/>
      <family val="2"/>
    </font>
    <font>
      <b/>
      <sz val="16"/>
      <color rgb="FFFF0000"/>
      <name val="Angsana New"/>
      <family val="1"/>
    </font>
    <font>
      <sz val="18"/>
      <name val="AngsanaUPC"/>
      <family val="1"/>
      <charset val="222"/>
    </font>
    <font>
      <sz val="15"/>
      <name val="AngsanaUPC"/>
      <family val="1"/>
      <charset val="222"/>
    </font>
    <font>
      <sz val="15"/>
      <color indexed="10"/>
      <name val="AngsanaUPC"/>
      <family val="1"/>
      <charset val="222"/>
    </font>
    <font>
      <sz val="15"/>
      <name val="Arial"/>
      <family val="2"/>
    </font>
    <font>
      <sz val="15"/>
      <name val="Angsana New"/>
      <family val="1"/>
    </font>
    <font>
      <b/>
      <sz val="18"/>
      <name val="AngsanaUPC"/>
      <family val="1"/>
      <charset val="222"/>
    </font>
    <font>
      <sz val="16"/>
      <name val="AngsanaUPC"/>
      <family val="1"/>
      <charset val="222"/>
    </font>
    <font>
      <sz val="14.5"/>
      <name val="Arial"/>
      <family val="2"/>
    </font>
    <font>
      <sz val="14.5"/>
      <name val="AngsanaUPC"/>
      <family val="1"/>
      <charset val="222"/>
    </font>
    <font>
      <b/>
      <sz val="16"/>
      <color rgb="FF000000"/>
      <name val="Angsana New"/>
      <family val="1"/>
    </font>
    <font>
      <sz val="14"/>
      <name val="Cordia New"/>
      <family val="2"/>
    </font>
    <font>
      <b/>
      <sz val="14"/>
      <name val="Cordia New"/>
      <family val="2"/>
      <charset val="222"/>
    </font>
    <font>
      <b/>
      <u/>
      <sz val="14"/>
      <name val="Cordia New"/>
      <family val="2"/>
      <charset val="222"/>
    </font>
    <font>
      <sz val="14"/>
      <name val="Cordia New"/>
      <family val="2"/>
      <charset val="222"/>
    </font>
    <font>
      <b/>
      <sz val="14"/>
      <name val="Cordia New"/>
      <family val="2"/>
    </font>
    <font>
      <b/>
      <sz val="16"/>
      <color rgb="FFFF0000"/>
      <name val="Cordia New"/>
      <family val="2"/>
    </font>
    <font>
      <b/>
      <sz val="16"/>
      <name val="AngsanaUPC"/>
      <family val="1"/>
    </font>
    <font>
      <sz val="11"/>
      <color rgb="FF000000"/>
      <name val="MS Reference Sans Serif"/>
      <family val="2"/>
    </font>
    <font>
      <sz val="11"/>
      <name val="Tahoma"/>
      <family val="2"/>
      <scheme val="major"/>
    </font>
    <font>
      <sz val="12"/>
      <name val="Tahoma"/>
      <family val="2"/>
      <scheme val="major"/>
    </font>
    <font>
      <sz val="11"/>
      <name val="Cordia New"/>
      <family val="2"/>
    </font>
    <font>
      <sz val="11"/>
      <name val="AngsanaUPC"/>
      <family val="1"/>
      <charset val="222"/>
    </font>
    <font>
      <sz val="11"/>
      <name val="Arial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7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0"/>
      <name val="Microsoft Sans Serif"/>
      <family val="2"/>
    </font>
    <font>
      <sz val="10"/>
      <color rgb="FFC00000"/>
      <name val="Microsoft Sans Serif"/>
      <family val="2"/>
    </font>
    <font>
      <sz val="11"/>
      <color rgb="FFC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gray0625"/>
    </fill>
  </fills>
  <borders count="43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43" fontId="8" fillId="0" borderId="0" applyFont="0" applyFill="0" applyBorder="0" applyAlignment="0" applyProtection="0"/>
    <xf numFmtId="0" fontId="36" fillId="0" borderId="0"/>
  </cellStyleXfs>
  <cellXfs count="358"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right" vertical="top" wrapText="1" readingOrder="1"/>
    </xf>
    <xf numFmtId="0" fontId="5" fillId="2" borderId="1" xfId="1" applyNumberFormat="1" applyFont="1" applyFill="1" applyBorder="1" applyAlignment="1">
      <alignment horizontal="center" vertical="center" wrapText="1" readingOrder="1"/>
    </xf>
    <xf numFmtId="0" fontId="5" fillId="2" borderId="4" xfId="1" applyNumberFormat="1" applyFont="1" applyFill="1" applyBorder="1" applyAlignment="1">
      <alignment horizontal="center" vertical="center" wrapText="1" readingOrder="1"/>
    </xf>
    <xf numFmtId="0" fontId="5" fillId="2" borderId="7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5" fillId="0" borderId="1" xfId="1" applyNumberFormat="1" applyFont="1" applyFill="1" applyBorder="1" applyAlignment="1">
      <alignment vertical="center" wrapText="1" readingOrder="1"/>
    </xf>
    <xf numFmtId="0" fontId="3" fillId="0" borderId="2" xfId="1" applyNumberFormat="1" applyFont="1" applyFill="1" applyBorder="1" applyAlignment="1">
      <alignment vertical="center" wrapText="1" readingOrder="1"/>
    </xf>
    <xf numFmtId="0" fontId="5" fillId="0" borderId="1" xfId="1" applyNumberFormat="1" applyFont="1" applyFill="1" applyBorder="1" applyAlignment="1">
      <alignment horizontal="right" vertical="center" wrapText="1" readingOrder="1"/>
    </xf>
    <xf numFmtId="0" fontId="5" fillId="0" borderId="2" xfId="1" applyNumberFormat="1" applyFont="1" applyFill="1" applyBorder="1" applyAlignment="1">
      <alignment horizontal="right" vertical="center" wrapText="1" readingOrder="1"/>
    </xf>
    <xf numFmtId="0" fontId="6" fillId="0" borderId="11" xfId="1" applyNumberFormat="1" applyFont="1" applyFill="1" applyBorder="1" applyAlignment="1">
      <alignment horizontal="right" vertical="center" wrapText="1" readingOrder="1"/>
    </xf>
    <xf numFmtId="0" fontId="7" fillId="0" borderId="11" xfId="1" applyNumberFormat="1" applyFont="1" applyFill="1" applyBorder="1" applyAlignment="1">
      <alignment horizontal="right" vertical="center" wrapText="1" readingOrder="1"/>
    </xf>
    <xf numFmtId="0" fontId="5" fillId="0" borderId="13" xfId="1" applyNumberFormat="1" applyFont="1" applyFill="1" applyBorder="1" applyAlignment="1">
      <alignment horizontal="right" vertical="center" wrapText="1" readingOrder="1"/>
    </xf>
    <xf numFmtId="0" fontId="9" fillId="0" borderId="0" xfId="0" applyFont="1" applyBorder="1"/>
    <xf numFmtId="0" fontId="9" fillId="0" borderId="0" xfId="0" applyFont="1"/>
    <xf numFmtId="0" fontId="9" fillId="0" borderId="0" xfId="0" applyFont="1" applyAlignment="1">
      <alignment horizontal="center"/>
    </xf>
    <xf numFmtId="4" fontId="11" fillId="0" borderId="0" xfId="0" applyNumberFormat="1" applyFont="1"/>
    <xf numFmtId="0" fontId="9" fillId="0" borderId="14" xfId="0" applyFont="1" applyBorder="1"/>
    <xf numFmtId="0" fontId="9" fillId="0" borderId="17" xfId="0" applyFont="1" applyBorder="1" applyAlignment="1">
      <alignment horizontal="center"/>
    </xf>
    <xf numFmtId="0" fontId="9" fillId="0" borderId="18" xfId="0" applyFont="1" applyBorder="1"/>
    <xf numFmtId="0" fontId="9" fillId="0" borderId="16" xfId="0" applyFont="1" applyBorder="1" applyAlignment="1">
      <alignment horizontal="center"/>
    </xf>
    <xf numFmtId="0" fontId="10" fillId="0" borderId="20" xfId="0" applyFont="1" applyBorder="1" applyAlignment="1">
      <alignment horizontal="left" vertical="center"/>
    </xf>
    <xf numFmtId="0" fontId="9" fillId="0" borderId="21" xfId="0" applyFont="1" applyBorder="1"/>
    <xf numFmtId="0" fontId="9" fillId="0" borderId="22" xfId="0" applyFont="1" applyBorder="1" applyAlignment="1">
      <alignment horizontal="center" vertical="center"/>
    </xf>
    <xf numFmtId="43" fontId="9" fillId="0" borderId="22" xfId="0" applyNumberFormat="1" applyFont="1" applyBorder="1" applyAlignment="1">
      <alignment horizontal="center" vertical="center"/>
    </xf>
    <xf numFmtId="0" fontId="10" fillId="0" borderId="20" xfId="0" applyFont="1" applyBorder="1"/>
    <xf numFmtId="0" fontId="9" fillId="0" borderId="22" xfId="0" applyFont="1" applyBorder="1" applyAlignment="1">
      <alignment horizontal="center"/>
    </xf>
    <xf numFmtId="43" fontId="10" fillId="0" borderId="22" xfId="0" applyNumberFormat="1" applyFont="1" applyBorder="1"/>
    <xf numFmtId="43" fontId="10" fillId="0" borderId="22" xfId="0" applyNumberFormat="1" applyFont="1" applyBorder="1" applyAlignment="1">
      <alignment horizontal="right"/>
    </xf>
    <xf numFmtId="0" fontId="9" fillId="0" borderId="20" xfId="0" applyFont="1" applyBorder="1"/>
    <xf numFmtId="43" fontId="9" fillId="0" borderId="22" xfId="0" applyNumberFormat="1" applyFont="1" applyBorder="1"/>
    <xf numFmtId="43" fontId="9" fillId="0" borderId="22" xfId="0" applyNumberFormat="1" applyFont="1" applyBorder="1" applyAlignment="1">
      <alignment horizontal="right"/>
    </xf>
    <xf numFmtId="0" fontId="10" fillId="0" borderId="21" xfId="0" applyFont="1" applyBorder="1" applyAlignment="1">
      <alignment horizontal="center"/>
    </xf>
    <xf numFmtId="43" fontId="9" fillId="0" borderId="17" xfId="0" applyNumberFormat="1" applyFont="1" applyBorder="1"/>
    <xf numFmtId="43" fontId="9" fillId="0" borderId="17" xfId="0" applyNumberFormat="1" applyFont="1" applyBorder="1" applyAlignment="1">
      <alignment horizontal="right"/>
    </xf>
    <xf numFmtId="43" fontId="10" fillId="0" borderId="16" xfId="0" applyNumberFormat="1" applyFont="1" applyBorder="1" applyAlignment="1">
      <alignment horizontal="right"/>
    </xf>
    <xf numFmtId="0" fontId="10" fillId="0" borderId="22" xfId="0" applyFont="1" applyBorder="1" applyAlignment="1">
      <alignment horizontal="center"/>
    </xf>
    <xf numFmtId="43" fontId="10" fillId="0" borderId="17" xfId="0" applyNumberFormat="1" applyFont="1" applyBorder="1"/>
    <xf numFmtId="43" fontId="10" fillId="0" borderId="17" xfId="0" applyNumberFormat="1" applyFont="1" applyBorder="1" applyAlignment="1">
      <alignment horizontal="right"/>
    </xf>
    <xf numFmtId="0" fontId="9" fillId="0" borderId="0" xfId="0" applyFont="1" applyBorder="1" applyAlignment="1">
      <alignment horizontal="center"/>
    </xf>
    <xf numFmtId="0" fontId="10" fillId="0" borderId="14" xfId="0" applyFont="1" applyBorder="1"/>
    <xf numFmtId="43" fontId="10" fillId="0" borderId="16" xfId="0" applyNumberFormat="1" applyFont="1" applyBorder="1"/>
    <xf numFmtId="43" fontId="12" fillId="0" borderId="22" xfId="0" applyNumberFormat="1" applyFont="1" applyBorder="1" applyAlignment="1">
      <alignment horizontal="right"/>
    </xf>
    <xf numFmtId="43" fontId="9" fillId="0" borderId="19" xfId="0" applyNumberFormat="1" applyFont="1" applyBorder="1"/>
    <xf numFmtId="43" fontId="9" fillId="0" borderId="19" xfId="0" applyNumberFormat="1" applyFont="1" applyBorder="1" applyAlignment="1">
      <alignment horizontal="right"/>
    </xf>
    <xf numFmtId="43" fontId="10" fillId="3" borderId="17" xfId="0" applyNumberFormat="1" applyFont="1" applyFill="1" applyBorder="1"/>
    <xf numFmtId="0" fontId="9" fillId="3" borderId="25" xfId="0" applyFont="1" applyFill="1" applyBorder="1"/>
    <xf numFmtId="0" fontId="10" fillId="3" borderId="15" xfId="0" applyFont="1" applyFill="1" applyBorder="1" applyAlignment="1">
      <alignment horizontal="center"/>
    </xf>
    <xf numFmtId="0" fontId="9" fillId="3" borderId="17" xfId="0" applyFont="1" applyFill="1" applyBorder="1" applyAlignment="1">
      <alignment horizontal="center"/>
    </xf>
    <xf numFmtId="0" fontId="13" fillId="0" borderId="0" xfId="0" applyFont="1"/>
    <xf numFmtId="0" fontId="13" fillId="0" borderId="17" xfId="0" applyFont="1" applyBorder="1" applyAlignment="1">
      <alignment horizontal="center"/>
    </xf>
    <xf numFmtId="0" fontId="13" fillId="0" borderId="22" xfId="0" applyFont="1" applyBorder="1"/>
    <xf numFmtId="4" fontId="13" fillId="0" borderId="22" xfId="0" applyNumberFormat="1" applyFont="1" applyBorder="1"/>
    <xf numFmtId="0" fontId="13" fillId="0" borderId="27" xfId="0" applyFont="1" applyBorder="1"/>
    <xf numFmtId="4" fontId="13" fillId="0" borderId="27" xfId="0" applyNumberFormat="1" applyFont="1" applyBorder="1"/>
    <xf numFmtId="4" fontId="14" fillId="0" borderId="17" xfId="0" applyNumberFormat="1" applyFont="1" applyBorder="1"/>
    <xf numFmtId="0" fontId="15" fillId="0" borderId="0" xfId="0" applyFont="1"/>
    <xf numFmtId="0" fontId="10" fillId="0" borderId="0" xfId="0" applyFont="1"/>
    <xf numFmtId="0" fontId="16" fillId="0" borderId="0" xfId="0" applyFont="1"/>
    <xf numFmtId="4" fontId="15" fillId="0" borderId="0" xfId="0" applyNumberFormat="1" applyFont="1"/>
    <xf numFmtId="0" fontId="16" fillId="0" borderId="0" xfId="0" applyFont="1" applyAlignment="1">
      <alignment horizontal="center"/>
    </xf>
    <xf numFmtId="4" fontId="16" fillId="0" borderId="28" xfId="0" applyNumberFormat="1" applyFont="1" applyBorder="1"/>
    <xf numFmtId="0" fontId="10" fillId="0" borderId="0" xfId="0" applyFont="1" applyBorder="1" applyAlignment="1">
      <alignment horizontal="left"/>
    </xf>
    <xf numFmtId="0" fontId="17" fillId="0" borderId="0" xfId="0" applyFont="1"/>
    <xf numFmtId="4" fontId="17" fillId="0" borderId="0" xfId="0" applyNumberFormat="1" applyFont="1"/>
    <xf numFmtId="0" fontId="18" fillId="0" borderId="0" xfId="0" applyFont="1"/>
    <xf numFmtId="4" fontId="19" fillId="0" borderId="0" xfId="0" applyNumberFormat="1" applyFont="1"/>
    <xf numFmtId="4" fontId="20" fillId="0" borderId="0" xfId="0" applyNumberFormat="1" applyFont="1"/>
    <xf numFmtId="4" fontId="21" fillId="0" borderId="0" xfId="0" applyNumberFormat="1" applyFont="1"/>
    <xf numFmtId="0" fontId="1" fillId="0" borderId="2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0" fontId="9" fillId="0" borderId="29" xfId="0" applyFont="1" applyBorder="1"/>
    <xf numFmtId="0" fontId="10" fillId="0" borderId="29" xfId="0" applyFont="1" applyBorder="1" applyAlignment="1">
      <alignment horizontal="center"/>
    </xf>
    <xf numFmtId="0" fontId="9" fillId="0" borderId="29" xfId="0" applyFont="1" applyBorder="1" applyAlignment="1">
      <alignment horizontal="center"/>
    </xf>
    <xf numFmtId="43" fontId="10" fillId="0" borderId="29" xfId="0" applyNumberFormat="1" applyFont="1" applyBorder="1"/>
    <xf numFmtId="0" fontId="9" fillId="0" borderId="23" xfId="0" applyFont="1" applyBorder="1"/>
    <xf numFmtId="43" fontId="3" fillId="0" borderId="1" xfId="2" applyFont="1" applyFill="1" applyBorder="1" applyAlignment="1">
      <alignment horizontal="right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2" fontId="22" fillId="0" borderId="3" xfId="1" applyNumberFormat="1" applyFont="1" applyFill="1" applyBorder="1" applyAlignment="1">
      <alignment vertical="top" wrapText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43" fontId="7" fillId="0" borderId="10" xfId="2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quotePrefix="1" applyFont="1" applyFill="1" applyBorder="1" applyAlignment="1">
      <alignment horizontal="right" vertical="center" wrapText="1" readingOrder="1"/>
    </xf>
    <xf numFmtId="43" fontId="1" fillId="0" borderId="3" xfId="1" applyNumberFormat="1" applyFont="1" applyFill="1" applyBorder="1" applyAlignment="1">
      <alignment vertical="top" wrapText="1"/>
    </xf>
    <xf numFmtId="43" fontId="6" fillId="0" borderId="10" xfId="1" applyNumberFormat="1" applyFont="1" applyFill="1" applyBorder="1" applyAlignment="1">
      <alignment horizontal="right" vertical="center" wrapText="1" readingOrder="1"/>
    </xf>
    <xf numFmtId="43" fontId="7" fillId="0" borderId="10" xfId="1" applyNumberFormat="1" applyFont="1" applyFill="1" applyBorder="1" applyAlignment="1">
      <alignment horizontal="right" vertical="center" wrapText="1" readingOrder="1"/>
    </xf>
    <xf numFmtId="43" fontId="25" fillId="0" borderId="22" xfId="0" applyNumberFormat="1" applyFont="1" applyBorder="1"/>
    <xf numFmtId="0" fontId="26" fillId="0" borderId="0" xfId="0" applyFont="1"/>
    <xf numFmtId="0" fontId="27" fillId="0" borderId="0" xfId="0" applyFont="1"/>
    <xf numFmtId="0" fontId="28" fillId="0" borderId="0" xfId="0" applyFont="1"/>
    <xf numFmtId="4" fontId="29" fillId="0" borderId="0" xfId="0" applyNumberFormat="1" applyFont="1"/>
    <xf numFmtId="4" fontId="30" fillId="0" borderId="0" xfId="0" applyNumberFormat="1" applyFont="1"/>
    <xf numFmtId="43" fontId="28" fillId="0" borderId="0" xfId="0" applyNumberFormat="1" applyFont="1"/>
    <xf numFmtId="43" fontId="27" fillId="0" borderId="0" xfId="0" applyNumberFormat="1" applyFont="1"/>
    <xf numFmtId="43" fontId="27" fillId="0" borderId="0" xfId="0" applyNumberFormat="1" applyFont="1" applyBorder="1"/>
    <xf numFmtId="43" fontId="27" fillId="0" borderId="0" xfId="2" applyFont="1" applyBorder="1"/>
    <xf numFmtId="0" fontId="26" fillId="0" borderId="0" xfId="0" applyFont="1" applyBorder="1"/>
    <xf numFmtId="0" fontId="27" fillId="0" borderId="0" xfId="0" applyFont="1" applyBorder="1"/>
    <xf numFmtId="43" fontId="28" fillId="0" borderId="0" xfId="2" applyFont="1" applyBorder="1"/>
    <xf numFmtId="0" fontId="28" fillId="0" borderId="0" xfId="0" applyFont="1" applyBorder="1"/>
    <xf numFmtId="43" fontId="31" fillId="0" borderId="0" xfId="2" applyFont="1" applyBorder="1"/>
    <xf numFmtId="0" fontId="32" fillId="0" borderId="0" xfId="0" applyFont="1"/>
    <xf numFmtId="43" fontId="26" fillId="0" borderId="0" xfId="2" applyFont="1"/>
    <xf numFmtId="0" fontId="33" fillId="0" borderId="0" xfId="0" applyFont="1"/>
    <xf numFmtId="43" fontId="33" fillId="0" borderId="0" xfId="2" applyFont="1"/>
    <xf numFmtId="43" fontId="32" fillId="0" borderId="0" xfId="2" applyFont="1"/>
    <xf numFmtId="43" fontId="33" fillId="0" borderId="0" xfId="0" applyNumberFormat="1" applyFont="1"/>
    <xf numFmtId="0" fontId="34" fillId="0" borderId="0" xfId="0" applyFont="1"/>
    <xf numFmtId="0" fontId="35" fillId="0" borderId="0" xfId="0" applyFont="1" applyAlignment="1">
      <alignment horizontal="left" readingOrder="2"/>
    </xf>
    <xf numFmtId="0" fontId="35" fillId="0" borderId="0" xfId="0" applyFont="1" applyAlignment="1">
      <alignment horizontal="center" readingOrder="2"/>
    </xf>
    <xf numFmtId="43" fontId="34" fillId="0" borderId="0" xfId="2" applyFont="1"/>
    <xf numFmtId="0" fontId="0" fillId="0" borderId="0" xfId="0"/>
    <xf numFmtId="43" fontId="0" fillId="0" borderId="0" xfId="2" applyFont="1"/>
    <xf numFmtId="0" fontId="36" fillId="0" borderId="0" xfId="3"/>
    <xf numFmtId="0" fontId="37" fillId="0" borderId="29" xfId="3" applyFont="1" applyBorder="1"/>
    <xf numFmtId="0" fontId="36" fillId="0" borderId="14" xfId="3" applyBorder="1"/>
    <xf numFmtId="0" fontId="36" fillId="0" borderId="29" xfId="3" applyBorder="1"/>
    <xf numFmtId="0" fontId="37" fillId="0" borderId="0" xfId="3" applyFont="1" applyBorder="1" applyAlignment="1">
      <alignment horizontal="center"/>
    </xf>
    <xf numFmtId="0" fontId="36" fillId="0" borderId="20" xfId="3" applyBorder="1"/>
    <xf numFmtId="0" fontId="36" fillId="0" borderId="0" xfId="3" applyBorder="1"/>
    <xf numFmtId="0" fontId="36" fillId="0" borderId="26" xfId="3" applyBorder="1"/>
    <xf numFmtId="0" fontId="36" fillId="0" borderId="18" xfId="3" applyBorder="1"/>
    <xf numFmtId="0" fontId="37" fillId="0" borderId="0" xfId="3" applyFont="1"/>
    <xf numFmtId="43" fontId="37" fillId="0" borderId="14" xfId="2" applyFont="1" applyBorder="1" applyAlignment="1"/>
    <xf numFmtId="43" fontId="37" fillId="0" borderId="20" xfId="2" applyNumberFormat="1" applyFont="1" applyBorder="1" applyAlignment="1">
      <alignment horizontal="right"/>
    </xf>
    <xf numFmtId="0" fontId="37" fillId="0" borderId="0" xfId="3" applyFont="1" applyBorder="1"/>
    <xf numFmtId="43" fontId="37" fillId="0" borderId="20" xfId="3" applyNumberFormat="1" applyFont="1" applyBorder="1"/>
    <xf numFmtId="0" fontId="37" fillId="0" borderId="0" xfId="3" applyFont="1" applyAlignment="1"/>
    <xf numFmtId="15" fontId="39" fillId="0" borderId="0" xfId="3" applyNumberFormat="1" applyFont="1" applyAlignment="1">
      <alignment horizontal="left"/>
    </xf>
    <xf numFmtId="43" fontId="39" fillId="0" borderId="21" xfId="2" applyFont="1" applyBorder="1" applyAlignment="1">
      <alignment horizontal="right"/>
    </xf>
    <xf numFmtId="43" fontId="37" fillId="0" borderId="20" xfId="2" applyFont="1" applyBorder="1"/>
    <xf numFmtId="43" fontId="40" fillId="0" borderId="20" xfId="2" applyFont="1" applyBorder="1" applyAlignment="1">
      <alignment horizontal="right"/>
    </xf>
    <xf numFmtId="43" fontId="40" fillId="0" borderId="0" xfId="2" applyFont="1" applyBorder="1" applyAlignment="1">
      <alignment horizontal="right"/>
    </xf>
    <xf numFmtId="43" fontId="36" fillId="0" borderId="0" xfId="3" applyNumberFormat="1"/>
    <xf numFmtId="0" fontId="38" fillId="0" borderId="0" xfId="3" applyFont="1"/>
    <xf numFmtId="0" fontId="37" fillId="0" borderId="26" xfId="3" applyFont="1" applyBorder="1"/>
    <xf numFmtId="0" fontId="37" fillId="0" borderId="40" xfId="3" applyFont="1" applyBorder="1"/>
    <xf numFmtId="0" fontId="37" fillId="0" borderId="14" xfId="3" applyFont="1" applyBorder="1"/>
    <xf numFmtId="0" fontId="37" fillId="0" borderId="20" xfId="3" applyFont="1" applyBorder="1"/>
    <xf numFmtId="0" fontId="37" fillId="0" borderId="21" xfId="3" applyFont="1" applyBorder="1"/>
    <xf numFmtId="0" fontId="37" fillId="0" borderId="18" xfId="3" applyFont="1" applyBorder="1"/>
    <xf numFmtId="0" fontId="41" fillId="0" borderId="0" xfId="0" applyFont="1"/>
    <xf numFmtId="43" fontId="42" fillId="0" borderId="26" xfId="2" applyFont="1" applyBorder="1"/>
    <xf numFmtId="0" fontId="1" fillId="0" borderId="0" xfId="0" applyFont="1" applyFill="1" applyBorder="1"/>
    <xf numFmtId="0" fontId="43" fillId="0" borderId="0" xfId="0" applyFont="1" applyFill="1" applyBorder="1"/>
    <xf numFmtId="0" fontId="43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9" fillId="0" borderId="40" xfId="0" applyFont="1" applyBorder="1"/>
    <xf numFmtId="0" fontId="9" fillId="0" borderId="19" xfId="0" applyFont="1" applyBorder="1" applyAlignment="1">
      <alignment horizontal="center"/>
    </xf>
    <xf numFmtId="0" fontId="44" fillId="0" borderId="0" xfId="3" applyFont="1"/>
    <xf numFmtId="0" fontId="45" fillId="0" borderId="0" xfId="3" applyFont="1"/>
    <xf numFmtId="0" fontId="44" fillId="0" borderId="0" xfId="3" applyFont="1" applyAlignment="1"/>
    <xf numFmtId="0" fontId="46" fillId="0" borderId="0" xfId="0" applyFont="1"/>
    <xf numFmtId="43" fontId="47" fillId="0" borderId="0" xfId="2" applyFont="1"/>
    <xf numFmtId="43" fontId="48" fillId="0" borderId="0" xfId="2" applyFont="1"/>
    <xf numFmtId="0" fontId="1" fillId="0" borderId="0" xfId="0" applyFont="1" applyFill="1" applyBorder="1"/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1" fillId="0" borderId="3" xfId="1" applyNumberFormat="1" applyFont="1" applyFill="1" applyBorder="1" applyAlignment="1">
      <alignment vertical="top" wrapText="1"/>
    </xf>
    <xf numFmtId="43" fontId="3" fillId="0" borderId="1" xfId="2" quotePrefix="1" applyFont="1" applyFill="1" applyBorder="1" applyAlignment="1">
      <alignment horizontal="right" vertical="center" wrapText="1" readingOrder="1"/>
    </xf>
    <xf numFmtId="0" fontId="49" fillId="0" borderId="30" xfId="0" applyFont="1" applyBorder="1" applyAlignment="1">
      <alignment horizontal="center"/>
    </xf>
    <xf numFmtId="43" fontId="49" fillId="0" borderId="31" xfId="2" applyFont="1" applyBorder="1" applyAlignment="1">
      <alignment horizontal="center"/>
    </xf>
    <xf numFmtId="0" fontId="50" fillId="0" borderId="32" xfId="0" applyFont="1" applyBorder="1"/>
    <xf numFmtId="49" fontId="50" fillId="0" borderId="33" xfId="0" applyNumberFormat="1" applyFont="1" applyBorder="1" applyAlignment="1">
      <alignment horizontal="center"/>
    </xf>
    <xf numFmtId="43" fontId="51" fillId="0" borderId="32" xfId="2" applyFont="1" applyBorder="1"/>
    <xf numFmtId="0" fontId="51" fillId="0" borderId="34" xfId="0" applyFont="1" applyBorder="1"/>
    <xf numFmtId="49" fontId="51" fillId="0" borderId="34" xfId="0" applyNumberFormat="1" applyFont="1" applyBorder="1" applyAlignment="1">
      <alignment horizontal="center"/>
    </xf>
    <xf numFmtId="43" fontId="51" fillId="0" borderId="35" xfId="2" applyFont="1" applyBorder="1"/>
    <xf numFmtId="0" fontId="50" fillId="0" borderId="34" xfId="0" applyFont="1" applyBorder="1" applyAlignment="1">
      <alignment horizontal="left"/>
    </xf>
    <xf numFmtId="0" fontId="50" fillId="0" borderId="34" xfId="0" applyFont="1" applyBorder="1" applyAlignment="1">
      <alignment horizontal="center"/>
    </xf>
    <xf numFmtId="43" fontId="50" fillId="0" borderId="35" xfId="2" applyFont="1" applyBorder="1" applyAlignment="1">
      <alignment horizontal="center"/>
    </xf>
    <xf numFmtId="0" fontId="51" fillId="0" borderId="36" xfId="0" applyFont="1" applyBorder="1"/>
    <xf numFmtId="49" fontId="51" fillId="0" borderId="33" xfId="0" applyNumberFormat="1" applyFont="1" applyBorder="1" applyAlignment="1">
      <alignment horizontal="center"/>
    </xf>
    <xf numFmtId="43" fontId="51" fillId="0" borderId="36" xfId="2" applyFont="1" applyBorder="1"/>
    <xf numFmtId="0" fontId="52" fillId="0" borderId="41" xfId="0" applyFont="1" applyBorder="1"/>
    <xf numFmtId="0" fontId="52" fillId="0" borderId="36" xfId="0" applyFont="1" applyBorder="1" applyAlignment="1">
      <alignment horizontal="center"/>
    </xf>
    <xf numFmtId="0" fontId="51" fillId="0" borderId="41" xfId="0" applyFont="1" applyBorder="1"/>
    <xf numFmtId="43" fontId="51" fillId="0" borderId="37" xfId="2" applyFont="1" applyBorder="1"/>
    <xf numFmtId="43" fontId="51" fillId="0" borderId="38" xfId="2" applyFont="1" applyBorder="1"/>
    <xf numFmtId="0" fontId="53" fillId="0" borderId="0" xfId="0" applyFont="1" applyBorder="1"/>
    <xf numFmtId="49" fontId="53" fillId="0" borderId="0" xfId="0" applyNumberFormat="1" applyFont="1" applyBorder="1" applyAlignment="1">
      <alignment horizontal="center"/>
    </xf>
    <xf numFmtId="43" fontId="49" fillId="0" borderId="39" xfId="2" applyFont="1" applyBorder="1"/>
    <xf numFmtId="0" fontId="54" fillId="0" borderId="0" xfId="0" applyFont="1" applyBorder="1"/>
    <xf numFmtId="43" fontId="55" fillId="0" borderId="0" xfId="2" applyFont="1" applyBorder="1"/>
    <xf numFmtId="43" fontId="24" fillId="0" borderId="13" xfId="1" applyNumberFormat="1" applyFont="1" applyFill="1" applyBorder="1" applyAlignment="1">
      <alignment horizontal="righ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43" fontId="3" fillId="0" borderId="1" xfId="2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9" fontId="51" fillId="0" borderId="0" xfId="0" applyNumberFormat="1" applyFont="1" applyBorder="1" applyAlignment="1">
      <alignment horizontal="center"/>
    </xf>
    <xf numFmtId="43" fontId="9" fillId="0" borderId="16" xfId="0" applyNumberFormat="1" applyFont="1" applyBorder="1"/>
    <xf numFmtId="43" fontId="9" fillId="0" borderId="16" xfId="0" applyNumberFormat="1" applyFont="1" applyBorder="1" applyAlignment="1">
      <alignment horizontal="right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43" fontId="3" fillId="0" borderId="1" xfId="2" quotePrefix="1" applyFont="1" applyFill="1" applyBorder="1" applyAlignment="1">
      <alignment horizontal="right" vertical="center" wrapText="1" readingOrder="1"/>
    </xf>
    <xf numFmtId="0" fontId="52" fillId="0" borderId="42" xfId="0" applyFont="1" applyBorder="1" applyAlignment="1">
      <alignment horizontal="center"/>
    </xf>
    <xf numFmtId="49" fontId="51" fillId="0" borderId="36" xfId="0" applyNumberFormat="1" applyFont="1" applyBorder="1" applyAlignment="1">
      <alignment horizontal="center"/>
    </xf>
    <xf numFmtId="0" fontId="51" fillId="0" borderId="0" xfId="0" applyFont="1" applyBorder="1"/>
    <xf numFmtId="43" fontId="51" fillId="0" borderId="0" xfId="2" applyFont="1" applyBorder="1"/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2" fontId="56" fillId="0" borderId="3" xfId="1" applyNumberFormat="1" applyFont="1" applyFill="1" applyBorder="1" applyAlignment="1">
      <alignment horizontal="right" vertical="top" wrapText="1"/>
    </xf>
    <xf numFmtId="2" fontId="56" fillId="0" borderId="2" xfId="1" applyNumberFormat="1" applyFont="1" applyFill="1" applyBorder="1" applyAlignment="1">
      <alignment horizontal="right" vertical="top" wrapText="1"/>
    </xf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43" fontId="3" fillId="0" borderId="1" xfId="2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1" fillId="0" borderId="0" xfId="0" applyFont="1" applyFill="1" applyBorder="1"/>
    <xf numFmtId="43" fontId="36" fillId="0" borderId="21" xfId="3" applyNumberFormat="1" applyBorder="1"/>
    <xf numFmtId="0" fontId="39" fillId="0" borderId="0" xfId="3" applyFont="1"/>
    <xf numFmtId="43" fontId="40" fillId="0" borderId="0" xfId="3" applyNumberFormat="1" applyFont="1" applyBorder="1"/>
    <xf numFmtId="43" fontId="3" fillId="0" borderId="1" xfId="2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56" fillId="0" borderId="3" xfId="1" applyNumberFormat="1" applyFont="1" applyFill="1" applyBorder="1" applyAlignment="1">
      <alignment horizontal="right" vertical="top" wrapText="1"/>
    </xf>
    <xf numFmtId="43" fontId="3" fillId="0" borderId="1" xfId="2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56" fillId="0" borderId="3" xfId="1" applyNumberFormat="1" applyFont="1" applyFill="1" applyBorder="1" applyAlignment="1">
      <alignment horizontal="right" vertical="top" wrapText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43" fontId="3" fillId="0" borderId="1" xfId="2" quotePrefix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2" fontId="1" fillId="0" borderId="3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0" fontId="1" fillId="0" borderId="0" xfId="0" applyFont="1" applyFill="1" applyBorder="1"/>
    <xf numFmtId="2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22" fillId="0" borderId="2" xfId="1" applyNumberFormat="1" applyFont="1" applyFill="1" applyBorder="1" applyAlignment="1">
      <alignment horizontal="right" vertical="top" wrapText="1"/>
    </xf>
    <xf numFmtId="2" fontId="22" fillId="0" borderId="3" xfId="1" applyNumberFormat="1" applyFont="1" applyFill="1" applyBorder="1" applyAlignment="1">
      <alignment horizontal="right" vertical="top" wrapText="1"/>
    </xf>
    <xf numFmtId="0" fontId="23" fillId="0" borderId="2" xfId="1" applyNumberFormat="1" applyFont="1" applyFill="1" applyBorder="1" applyAlignment="1">
      <alignment vertical="center" wrapText="1" readingOrder="1"/>
    </xf>
    <xf numFmtId="0" fontId="1" fillId="0" borderId="0" xfId="0" applyFont="1" applyFill="1" applyBorder="1"/>
    <xf numFmtId="187" fontId="57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0" fontId="22" fillId="0" borderId="13" xfId="1" applyNumberFormat="1" applyFont="1" applyFill="1" applyBorder="1" applyAlignment="1">
      <alignment horizontal="right" vertical="top" wrapText="1"/>
    </xf>
    <xf numFmtId="0" fontId="22" fillId="0" borderId="3" xfId="1" applyNumberFormat="1" applyFont="1" applyFill="1" applyBorder="1" applyAlignment="1">
      <alignment horizontal="right"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2" xfId="2" applyFont="1" applyFill="1" applyBorder="1" applyAlignment="1">
      <alignment vertical="top" wrapText="1"/>
    </xf>
    <xf numFmtId="43" fontId="1" fillId="0" borderId="3" xfId="2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5" fillId="2" borderId="1" xfId="1" applyNumberFormat="1" applyFont="1" applyFill="1" applyBorder="1" applyAlignment="1">
      <alignment horizontal="center" vertical="center" wrapText="1" readingOrder="1"/>
    </xf>
    <xf numFmtId="0" fontId="5" fillId="2" borderId="4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vertical="center" wrapText="1" readingOrder="1"/>
    </xf>
    <xf numFmtId="0" fontId="5" fillId="2" borderId="7" xfId="1" applyNumberFormat="1" applyFont="1" applyFill="1" applyBorder="1" applyAlignment="1">
      <alignment horizontal="center" vertical="center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43" fontId="5" fillId="0" borderId="1" xfId="2" applyFont="1" applyFill="1" applyBorder="1" applyAlignment="1">
      <alignment horizontal="right" vertical="center" wrapText="1" readingOrder="1"/>
    </xf>
    <xf numFmtId="188" fontId="24" fillId="0" borderId="13" xfId="2" quotePrefix="1" applyNumberFormat="1" applyFont="1" applyFill="1" applyBorder="1" applyAlignment="1">
      <alignment horizontal="right" vertical="center" wrapText="1" readingOrder="1"/>
    </xf>
    <xf numFmtId="188" fontId="24" fillId="0" borderId="2" xfId="2" quotePrefix="1" applyNumberFormat="1" applyFont="1" applyFill="1" applyBorder="1" applyAlignment="1">
      <alignment horizontal="right" vertical="center" wrapText="1" readingOrder="1"/>
    </xf>
    <xf numFmtId="188" fontId="24" fillId="0" borderId="3" xfId="2" quotePrefix="1" applyNumberFormat="1" applyFont="1" applyFill="1" applyBorder="1" applyAlignment="1">
      <alignment horizontal="right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0" fontId="5" fillId="0" borderId="1" xfId="1" applyNumberFormat="1" applyFont="1" applyFill="1" applyBorder="1" applyAlignment="1">
      <alignment horizontal="right" vertical="center" wrapText="1" readingOrder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4" fontId="3" fillId="0" borderId="1" xfId="1" applyNumberFormat="1" applyFont="1" applyFill="1" applyBorder="1" applyAlignment="1">
      <alignment horizontal="right" vertical="center" wrapText="1" readingOrder="1"/>
    </xf>
    <xf numFmtId="43" fontId="57" fillId="0" borderId="1" xfId="2" applyFont="1" applyFill="1" applyBorder="1" applyAlignment="1">
      <alignment horizontal="right" vertical="center" wrapText="1" readingOrder="1"/>
    </xf>
    <xf numFmtId="43" fontId="58" fillId="0" borderId="2" xfId="2" applyFont="1" applyFill="1" applyBorder="1" applyAlignment="1">
      <alignment vertical="top" wrapText="1"/>
    </xf>
    <xf numFmtId="43" fontId="58" fillId="0" borderId="3" xfId="2" applyFont="1" applyFill="1" applyBorder="1" applyAlignment="1">
      <alignment vertical="top" wrapText="1"/>
    </xf>
    <xf numFmtId="43" fontId="3" fillId="0" borderId="1" xfId="2" quotePrefix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2" fontId="1" fillId="0" borderId="2" xfId="1" applyNumberFormat="1" applyFont="1" applyFill="1" applyBorder="1" applyAlignment="1">
      <alignment vertical="top" wrapText="1"/>
    </xf>
    <xf numFmtId="2" fontId="1" fillId="0" borderId="3" xfId="1" applyNumberFormat="1" applyFont="1" applyFill="1" applyBorder="1" applyAlignment="1">
      <alignment vertical="top" wrapText="1"/>
    </xf>
    <xf numFmtId="0" fontId="3" fillId="0" borderId="13" xfId="1" applyNumberFormat="1" applyFont="1" applyFill="1" applyBorder="1" applyAlignment="1">
      <alignment horizontal="center" vertical="center" wrapText="1" readingOrder="1"/>
    </xf>
    <xf numFmtId="0" fontId="3" fillId="0" borderId="2" xfId="1" applyNumberFormat="1" applyFont="1" applyFill="1" applyBorder="1" applyAlignment="1">
      <alignment horizontal="center" vertical="center" wrapText="1" readingOrder="1"/>
    </xf>
    <xf numFmtId="0" fontId="3" fillId="0" borderId="3" xfId="1" applyNumberFormat="1" applyFont="1" applyFill="1" applyBorder="1" applyAlignment="1">
      <alignment horizontal="center" vertical="center" wrapText="1" readingOrder="1"/>
    </xf>
    <xf numFmtId="43" fontId="3" fillId="0" borderId="13" xfId="2" applyFont="1" applyFill="1" applyBorder="1" applyAlignment="1">
      <alignment horizontal="center" vertical="center" wrapText="1" readingOrder="1"/>
    </xf>
    <xf numFmtId="43" fontId="3" fillId="0" borderId="2" xfId="2" applyFont="1" applyFill="1" applyBorder="1" applyAlignment="1">
      <alignment horizontal="center" vertical="center" wrapText="1" readingOrder="1"/>
    </xf>
    <xf numFmtId="43" fontId="56" fillId="0" borderId="13" xfId="2" quotePrefix="1" applyFont="1" applyFill="1" applyBorder="1" applyAlignment="1">
      <alignment horizontal="right" vertical="top" wrapText="1"/>
    </xf>
    <xf numFmtId="43" fontId="56" fillId="0" borderId="3" xfId="2" applyFont="1" applyFill="1" applyBorder="1" applyAlignment="1">
      <alignment horizontal="right" vertical="top" wrapText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3" fontId="3" fillId="0" borderId="13" xfId="2" applyFont="1" applyFill="1" applyBorder="1" applyAlignment="1">
      <alignment horizontal="right" vertical="center" wrapText="1" readingOrder="1"/>
    </xf>
    <xf numFmtId="43" fontId="3" fillId="0" borderId="2" xfId="2" applyFont="1" applyFill="1" applyBorder="1" applyAlignment="1">
      <alignment horizontal="right" vertical="center" wrapText="1" readingOrder="1"/>
    </xf>
    <xf numFmtId="2" fontId="56" fillId="0" borderId="13" xfId="1" applyNumberFormat="1" applyFont="1" applyFill="1" applyBorder="1" applyAlignment="1">
      <alignment horizontal="right" vertical="top" wrapText="1"/>
    </xf>
    <xf numFmtId="2" fontId="56" fillId="0" borderId="3" xfId="1" applyNumberFormat="1" applyFont="1" applyFill="1" applyBorder="1" applyAlignment="1">
      <alignment horizontal="right" vertical="top" wrapText="1"/>
    </xf>
    <xf numFmtId="43" fontId="6" fillId="0" borderId="10" xfId="1" applyNumberFormat="1" applyFont="1" applyFill="1" applyBorder="1" applyAlignment="1">
      <alignment horizontal="right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6" fillId="0" borderId="10" xfId="1" applyNumberFormat="1" applyFont="1" applyFill="1" applyBorder="1" applyAlignment="1">
      <alignment horizontal="right" vertical="center" wrapText="1" readingOrder="1"/>
    </xf>
    <xf numFmtId="0" fontId="6" fillId="0" borderId="10" xfId="1" applyNumberFormat="1" applyFont="1" applyFill="1" applyBorder="1" applyAlignment="1">
      <alignment horizontal="center" vertical="center" wrapText="1" readingOrder="1"/>
    </xf>
    <xf numFmtId="2" fontId="22" fillId="0" borderId="13" xfId="1" applyNumberFormat="1" applyFont="1" applyFill="1" applyBorder="1" applyAlignment="1">
      <alignment horizontal="right" vertical="top" wrapText="1"/>
    </xf>
    <xf numFmtId="2" fontId="22" fillId="0" borderId="3" xfId="1" applyNumberFormat="1" applyFont="1" applyFill="1" applyBorder="1" applyAlignment="1">
      <alignment horizontal="right" vertical="top" wrapText="1"/>
    </xf>
    <xf numFmtId="0" fontId="6" fillId="0" borderId="0" xfId="1" applyNumberFormat="1" applyFont="1" applyFill="1" applyBorder="1" applyAlignment="1">
      <alignment vertical="top" wrapText="1" readingOrder="1"/>
    </xf>
    <xf numFmtId="0" fontId="3" fillId="0" borderId="13" xfId="1" applyNumberFormat="1" applyFont="1" applyFill="1" applyBorder="1" applyAlignment="1">
      <alignment vertical="center" wrapText="1" readingOrder="1"/>
    </xf>
    <xf numFmtId="0" fontId="5" fillId="0" borderId="13" xfId="1" applyNumberFormat="1" applyFont="1" applyFill="1" applyBorder="1" applyAlignment="1">
      <alignment horizontal="right" vertical="center" wrapText="1" readingOrder="1"/>
    </xf>
    <xf numFmtId="43" fontId="7" fillId="0" borderId="10" xfId="2" applyFont="1" applyFill="1" applyBorder="1" applyAlignment="1">
      <alignment horizontal="right" vertical="center" wrapText="1" readingOrder="1"/>
    </xf>
    <xf numFmtId="43" fontId="1" fillId="0" borderId="11" xfId="2" applyFont="1" applyFill="1" applyBorder="1" applyAlignment="1">
      <alignment vertical="top" wrapText="1"/>
    </xf>
    <xf numFmtId="43" fontId="1" fillId="0" borderId="12" xfId="2" applyFont="1" applyFill="1" applyBorder="1" applyAlignment="1">
      <alignment vertical="top" wrapText="1"/>
    </xf>
    <xf numFmtId="0" fontId="7" fillId="0" borderId="10" xfId="1" applyNumberFormat="1" applyFont="1" applyFill="1" applyBorder="1" applyAlignment="1">
      <alignment horizontal="right" vertical="center" wrapText="1" readingOrder="1"/>
    </xf>
    <xf numFmtId="0" fontId="7" fillId="0" borderId="10" xfId="1" applyNumberFormat="1" applyFont="1" applyFill="1" applyBorder="1" applyAlignment="1">
      <alignment horizontal="center" vertical="center" wrapText="1" readingOrder="1"/>
    </xf>
    <xf numFmtId="43" fontId="7" fillId="0" borderId="10" xfId="1" applyNumberFormat="1" applyFont="1" applyFill="1" applyBorder="1" applyAlignment="1">
      <alignment horizontal="right" vertical="center" wrapText="1" readingOrder="1"/>
    </xf>
    <xf numFmtId="0" fontId="0" fillId="0" borderId="0" xfId="0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Border="1" applyAlignment="1">
      <alignment horizont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43" fillId="0" borderId="0" xfId="0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 applyBorder="1" applyAlignment="1">
      <alignment horizontal="left"/>
    </xf>
    <xf numFmtId="0" fontId="14" fillId="0" borderId="25" xfId="0" applyFont="1" applyBorder="1" applyAlignment="1">
      <alignment horizontal="center"/>
    </xf>
    <xf numFmtId="0" fontId="14" fillId="0" borderId="24" xfId="0" applyFont="1" applyBorder="1" applyAlignment="1">
      <alignment horizontal="center"/>
    </xf>
    <xf numFmtId="0" fontId="14" fillId="0" borderId="15" xfId="0" applyFont="1" applyBorder="1" applyAlignment="1">
      <alignment horizontal="center"/>
    </xf>
    <xf numFmtId="0" fontId="49" fillId="0" borderId="0" xfId="0" applyFont="1" applyAlignment="1">
      <alignment horizontal="center" vertical="center"/>
    </xf>
  </cellXfs>
  <cellStyles count="4">
    <cellStyle name="Normal" xfId="1"/>
    <cellStyle name="เครื่องหมายจุลภาค" xfId="2" builtinId="3"/>
    <cellStyle name="ปกติ" xfId="0" builtinId="0"/>
    <cellStyle name="ปกติ_Sheet3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CDCDC"/>
      <rgbColor rgb="00D3D3D3"/>
      <rgbColor rgb="00A9A9A9"/>
      <rgbColor rgb="0000008B"/>
      <rgbColor rgb="000064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123825</xdr:colOff>
      <xdr:row>65</xdr:row>
      <xdr:rowOff>9525</xdr:rowOff>
    </xdr:from>
    <xdr:to>
      <xdr:col>6</xdr:col>
      <xdr:colOff>314325</xdr:colOff>
      <xdr:row>71</xdr:row>
      <xdr:rowOff>114300</xdr:rowOff>
    </xdr:to>
    <xdr:sp macro="" textlink="">
      <xdr:nvSpPr>
        <xdr:cNvPr id="2" name="TextBox 1"/>
        <xdr:cNvSpPr txBox="1"/>
      </xdr:nvSpPr>
      <xdr:spPr>
        <a:xfrm>
          <a:off x="133350" y="9715500"/>
          <a:ext cx="217170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(นางสมผิว  ศรีเผือก</a:t>
          </a:r>
        </a:p>
        <a:p>
          <a:pPr algn="ctr"/>
          <a:r>
            <a:rPr lang="th-TH" sz="1100">
              <a:latin typeface="MS Reference Sans Serif" pitchFamily="34" charset="0"/>
            </a:rPr>
            <a:t>ผู้อำนวยการกองคลัง</a:t>
          </a:r>
        </a:p>
      </xdr:txBody>
    </xdr:sp>
    <xdr:clientData/>
  </xdr:twoCellAnchor>
  <xdr:twoCellAnchor>
    <xdr:from>
      <xdr:col>7</xdr:col>
      <xdr:colOff>561976</xdr:colOff>
      <xdr:row>65</xdr:row>
      <xdr:rowOff>19050</xdr:rowOff>
    </xdr:from>
    <xdr:to>
      <xdr:col>9</xdr:col>
      <xdr:colOff>123826</xdr:colOff>
      <xdr:row>71</xdr:row>
      <xdr:rowOff>123825</xdr:rowOff>
    </xdr:to>
    <xdr:sp macro="" textlink="">
      <xdr:nvSpPr>
        <xdr:cNvPr id="3" name="TextBox 2"/>
        <xdr:cNvSpPr txBox="1"/>
      </xdr:nvSpPr>
      <xdr:spPr>
        <a:xfrm>
          <a:off x="3362326" y="10086975"/>
          <a:ext cx="224790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(นายอภิรักษ์</a:t>
          </a:r>
          <a:r>
            <a:rPr lang="th-TH" sz="1100" baseline="0">
              <a:latin typeface="MS Reference Sans Serif" pitchFamily="34" charset="0"/>
            </a:rPr>
            <a:t>  ไพบูลย์</a:t>
          </a:r>
          <a:r>
            <a:rPr lang="th-TH" sz="1100">
              <a:latin typeface="MS Reference Sans Serif" pitchFamily="34" charset="0"/>
            </a:rPr>
            <a:t>)</a:t>
          </a:r>
        </a:p>
        <a:p>
          <a:pPr algn="ctr"/>
          <a:r>
            <a:rPr lang="th-TH" sz="1100">
              <a:latin typeface="MS Reference Sans Serif" pitchFamily="34" charset="0"/>
            </a:rPr>
            <a:t>ปลัดองค์การบริหารส่วนตำบลตลิ่งชัน</a:t>
          </a:r>
        </a:p>
      </xdr:txBody>
    </xdr:sp>
    <xdr:clientData/>
  </xdr:twoCellAnchor>
  <xdr:twoCellAnchor>
    <xdr:from>
      <xdr:col>9</xdr:col>
      <xdr:colOff>990600</xdr:colOff>
      <xdr:row>64</xdr:row>
      <xdr:rowOff>171450</xdr:rowOff>
    </xdr:from>
    <xdr:to>
      <xdr:col>13</xdr:col>
      <xdr:colOff>0</xdr:colOff>
      <xdr:row>71</xdr:row>
      <xdr:rowOff>95250</xdr:rowOff>
    </xdr:to>
    <xdr:sp macro="" textlink="">
      <xdr:nvSpPr>
        <xdr:cNvPr id="4" name="TextBox 3"/>
        <xdr:cNvSpPr txBox="1"/>
      </xdr:nvSpPr>
      <xdr:spPr>
        <a:xfrm>
          <a:off x="6629400" y="9696450"/>
          <a:ext cx="230505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(นายชัยวุฒิ  แก้วอย่างดี)</a:t>
          </a:r>
        </a:p>
        <a:p>
          <a:pPr algn="ctr"/>
          <a:r>
            <a:rPr lang="th-TH" sz="1100">
              <a:latin typeface="MS Reference Sans Serif" pitchFamily="34" charset="0"/>
            </a:rPr>
            <a:t>นายกองค์การบริหารส่วนตำบลตลิ่งชัน</a:t>
          </a:r>
        </a:p>
      </xdr:txBody>
    </xdr:sp>
    <xdr:clientData/>
  </xdr:twoCellAnchor>
  <xdr:twoCellAnchor>
    <xdr:from>
      <xdr:col>9</xdr:col>
      <xdr:colOff>1009650</xdr:colOff>
      <xdr:row>73</xdr:row>
      <xdr:rowOff>47625</xdr:rowOff>
    </xdr:from>
    <xdr:to>
      <xdr:col>13</xdr:col>
      <xdr:colOff>19050</xdr:colOff>
      <xdr:row>80</xdr:row>
      <xdr:rowOff>95250</xdr:rowOff>
    </xdr:to>
    <xdr:sp macro="" textlink="">
      <xdr:nvSpPr>
        <xdr:cNvPr id="5" name="TextBox 4"/>
        <xdr:cNvSpPr txBox="1"/>
      </xdr:nvSpPr>
      <xdr:spPr>
        <a:xfrm>
          <a:off x="6562725" y="11201400"/>
          <a:ext cx="2305050" cy="13144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th-TH" sz="1100">
            <a:latin typeface="MS Reference Sans Serif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wrap="square" rtlCol="0" anchor="t"/>
      <a:lstStyle>
        <a:defPPr>
          <a:defRPr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2"/>
  <sheetViews>
    <sheetView showGridLines="0" workbookViewId="0">
      <pane ySplit="3" topLeftCell="A4" activePane="bottomLeft" state="frozen"/>
      <selection pane="bottomLeft" activeCell="I60" sqref="I60"/>
    </sheetView>
  </sheetViews>
  <sheetFormatPr defaultRowHeight="14.25"/>
  <cols>
    <col min="1" max="1" width="0.125" customWidth="1"/>
    <col min="2" max="2" width="3.875" customWidth="1"/>
    <col min="3" max="3" width="14.25" customWidth="1"/>
    <col min="4" max="4" width="0" hidden="1" customWidth="1"/>
    <col min="5" max="5" width="4" customWidth="1"/>
    <col min="6" max="6" width="2.75" customWidth="1"/>
    <col min="7" max="7" width="11.75" customWidth="1"/>
    <col min="8" max="8" width="17.875" customWidth="1"/>
    <col min="9" max="9" width="17.375" customWidth="1"/>
    <col min="10" max="10" width="32.375" customWidth="1"/>
    <col min="11" max="11" width="3.25" customWidth="1"/>
    <col min="12" max="12" width="0.75" customWidth="1"/>
    <col min="13" max="13" width="6.875" customWidth="1"/>
    <col min="14" max="14" width="9.375" customWidth="1"/>
    <col min="15" max="15" width="8.75" customWidth="1"/>
    <col min="16" max="17" width="0" hidden="1" customWidth="1"/>
  </cols>
  <sheetData>
    <row r="1" spans="1:16">
      <c r="A1" s="286"/>
      <c r="B1" s="287"/>
      <c r="C1" s="287"/>
      <c r="D1" s="287"/>
      <c r="E1" s="287"/>
      <c r="G1" s="288" t="s">
        <v>134</v>
      </c>
      <c r="H1" s="287"/>
      <c r="I1" s="287"/>
      <c r="J1" s="287"/>
      <c r="K1" s="287"/>
      <c r="O1" s="1"/>
    </row>
    <row r="2" spans="1:16" ht="21.2" customHeight="1">
      <c r="G2" s="289" t="s">
        <v>0</v>
      </c>
      <c r="H2" s="287"/>
      <c r="I2" s="287"/>
      <c r="J2" s="287"/>
      <c r="K2" s="287"/>
    </row>
    <row r="3" spans="1:16" ht="21.2" customHeight="1">
      <c r="G3" s="288" t="s">
        <v>276</v>
      </c>
      <c r="H3" s="287"/>
      <c r="I3" s="287"/>
      <c r="J3" s="287"/>
      <c r="K3" s="287"/>
    </row>
    <row r="4" spans="1:16">
      <c r="A4" s="290" t="s">
        <v>1</v>
      </c>
      <c r="B4" s="280"/>
      <c r="C4" s="280"/>
      <c r="D4" s="280"/>
      <c r="E4" s="280"/>
      <c r="F4" s="280"/>
      <c r="G4" s="280"/>
      <c r="H4" s="280"/>
      <c r="I4" s="281"/>
      <c r="J4" s="3" t="s">
        <v>2</v>
      </c>
      <c r="K4" s="291" t="s">
        <v>3</v>
      </c>
      <c r="L4" s="292"/>
      <c r="M4" s="293"/>
      <c r="N4" s="291" t="s">
        <v>4</v>
      </c>
      <c r="O4" s="292"/>
      <c r="P4" s="293"/>
    </row>
    <row r="5" spans="1:16" ht="40.5" customHeight="1">
      <c r="A5" s="290" t="s">
        <v>5</v>
      </c>
      <c r="B5" s="280"/>
      <c r="C5" s="281"/>
      <c r="E5" s="290" t="s">
        <v>6</v>
      </c>
      <c r="F5" s="280"/>
      <c r="G5" s="281"/>
      <c r="H5" s="2" t="s">
        <v>7</v>
      </c>
      <c r="I5" s="2" t="s">
        <v>8</v>
      </c>
      <c r="J5" s="4" t="s">
        <v>9</v>
      </c>
      <c r="K5" s="295" t="s">
        <v>9</v>
      </c>
      <c r="L5" s="296"/>
      <c r="M5" s="297"/>
      <c r="N5" s="295" t="s">
        <v>10</v>
      </c>
      <c r="O5" s="296"/>
      <c r="P5" s="297"/>
    </row>
    <row r="6" spans="1:16">
      <c r="A6" s="294" t="s">
        <v>9</v>
      </c>
      <c r="B6" s="280"/>
      <c r="C6" s="281"/>
      <c r="E6" s="279" t="s">
        <v>9</v>
      </c>
      <c r="F6" s="280"/>
      <c r="G6" s="281"/>
      <c r="H6" s="5" t="s">
        <v>9</v>
      </c>
      <c r="I6" s="275">
        <v>35803391.049999997</v>
      </c>
      <c r="J6" s="6" t="s">
        <v>11</v>
      </c>
      <c r="K6" s="294" t="s">
        <v>9</v>
      </c>
      <c r="L6" s="280"/>
      <c r="M6" s="281"/>
      <c r="N6" s="306">
        <v>37854719.450000003</v>
      </c>
      <c r="O6" s="307"/>
      <c r="P6" s="308"/>
    </row>
    <row r="7" spans="1:16">
      <c r="A7" s="283">
        <v>270000</v>
      </c>
      <c r="B7" s="284"/>
      <c r="C7" s="285"/>
      <c r="E7" s="279" t="s">
        <v>12</v>
      </c>
      <c r="F7" s="280"/>
      <c r="G7" s="281"/>
      <c r="H7" s="77">
        <v>270000</v>
      </c>
      <c r="I7" s="82">
        <v>0</v>
      </c>
      <c r="J7" s="7" t="s">
        <v>13</v>
      </c>
      <c r="K7" s="282">
        <v>41100000</v>
      </c>
      <c r="L7" s="280"/>
      <c r="M7" s="281"/>
      <c r="N7" s="283">
        <v>0</v>
      </c>
      <c r="O7" s="284"/>
      <c r="P7" s="285"/>
    </row>
    <row r="8" spans="1:16">
      <c r="A8" s="283">
        <v>314000</v>
      </c>
      <c r="B8" s="284"/>
      <c r="C8" s="285"/>
      <c r="E8" s="279" t="s">
        <v>12</v>
      </c>
      <c r="F8" s="280"/>
      <c r="G8" s="281"/>
      <c r="H8" s="77">
        <v>314000</v>
      </c>
      <c r="I8" s="82">
        <v>63655.1</v>
      </c>
      <c r="J8" s="7" t="s">
        <v>14</v>
      </c>
      <c r="K8" s="282">
        <v>41200000</v>
      </c>
      <c r="L8" s="280"/>
      <c r="M8" s="281"/>
      <c r="N8" s="283">
        <v>34246.1</v>
      </c>
      <c r="O8" s="284"/>
      <c r="P8" s="285"/>
    </row>
    <row r="9" spans="1:16">
      <c r="A9" s="283">
        <v>120000</v>
      </c>
      <c r="B9" s="284"/>
      <c r="C9" s="285"/>
      <c r="E9" s="279" t="s">
        <v>12</v>
      </c>
      <c r="F9" s="280"/>
      <c r="G9" s="281"/>
      <c r="H9" s="77">
        <v>120000</v>
      </c>
      <c r="I9" s="82">
        <v>0</v>
      </c>
      <c r="J9" s="7" t="s">
        <v>15</v>
      </c>
      <c r="K9" s="282">
        <v>41300000</v>
      </c>
      <c r="L9" s="280"/>
      <c r="M9" s="281"/>
      <c r="N9" s="305">
        <v>0</v>
      </c>
      <c r="O9" s="280"/>
      <c r="P9" s="281"/>
    </row>
    <row r="10" spans="1:16">
      <c r="A10" s="283">
        <v>50000</v>
      </c>
      <c r="B10" s="284"/>
      <c r="C10" s="285"/>
      <c r="E10" s="279" t="s">
        <v>12</v>
      </c>
      <c r="F10" s="280"/>
      <c r="G10" s="281"/>
      <c r="H10" s="77">
        <v>50000</v>
      </c>
      <c r="I10" s="82">
        <v>39900</v>
      </c>
      <c r="J10" s="7" t="s">
        <v>16</v>
      </c>
      <c r="K10" s="282">
        <v>41500000</v>
      </c>
      <c r="L10" s="280"/>
      <c r="M10" s="281"/>
      <c r="N10" s="283">
        <v>0</v>
      </c>
      <c r="O10" s="284"/>
      <c r="P10" s="285"/>
    </row>
    <row r="11" spans="1:16">
      <c r="A11" s="283">
        <v>17422000</v>
      </c>
      <c r="B11" s="284"/>
      <c r="C11" s="285"/>
      <c r="E11" s="279" t="s">
        <v>12</v>
      </c>
      <c r="F11" s="280"/>
      <c r="G11" s="281"/>
      <c r="H11" s="77">
        <v>17422000</v>
      </c>
      <c r="I11" s="82">
        <v>5540071.1799999997</v>
      </c>
      <c r="J11" s="7" t="s">
        <v>17</v>
      </c>
      <c r="K11" s="282">
        <v>42100000</v>
      </c>
      <c r="L11" s="280"/>
      <c r="M11" s="281"/>
      <c r="N11" s="283">
        <v>2636024.37</v>
      </c>
      <c r="O11" s="284"/>
      <c r="P11" s="285"/>
    </row>
    <row r="12" spans="1:16">
      <c r="A12" s="283">
        <v>29044000</v>
      </c>
      <c r="B12" s="284"/>
      <c r="C12" s="285"/>
      <c r="E12" s="279" t="s">
        <v>12</v>
      </c>
      <c r="F12" s="280"/>
      <c r="G12" s="281"/>
      <c r="H12" s="77">
        <v>29044000</v>
      </c>
      <c r="I12" s="82">
        <v>14885346</v>
      </c>
      <c r="J12" s="7" t="s">
        <v>18</v>
      </c>
      <c r="K12" s="282">
        <v>43100000</v>
      </c>
      <c r="L12" s="280"/>
      <c r="M12" s="281"/>
      <c r="N12" s="283">
        <v>6440512.5</v>
      </c>
      <c r="O12" s="284"/>
      <c r="P12" s="285"/>
    </row>
    <row r="13" spans="1:16">
      <c r="A13" s="298">
        <f>SUM(A7:A12)</f>
        <v>47220000</v>
      </c>
      <c r="B13" s="284"/>
      <c r="C13" s="285"/>
      <c r="E13" s="299" t="s">
        <v>12</v>
      </c>
      <c r="F13" s="300"/>
      <c r="G13" s="301"/>
      <c r="H13" s="78">
        <f>SUM(H7:H12)</f>
        <v>47220000</v>
      </c>
      <c r="I13" s="83">
        <f>SUM(I7:I12)</f>
        <v>20528972.280000001</v>
      </c>
      <c r="J13" s="9" t="s">
        <v>198</v>
      </c>
      <c r="K13" s="304" t="s">
        <v>20</v>
      </c>
      <c r="L13" s="280"/>
      <c r="M13" s="281"/>
      <c r="N13" s="302">
        <f>SUM(N7:N12)</f>
        <v>9110782.9700000007</v>
      </c>
      <c r="O13" s="280"/>
      <c r="P13" s="281"/>
    </row>
    <row r="14" spans="1:16">
      <c r="A14" s="302">
        <f>A13</f>
        <v>47220000</v>
      </c>
      <c r="B14" s="280"/>
      <c r="C14" s="281"/>
      <c r="E14" s="303" t="s">
        <v>12</v>
      </c>
      <c r="F14" s="280"/>
      <c r="G14" s="281"/>
      <c r="H14" s="78">
        <f>H13</f>
        <v>47220000</v>
      </c>
      <c r="I14" s="83">
        <f>I13</f>
        <v>20528972.280000001</v>
      </c>
      <c r="J14" s="9" t="s">
        <v>19</v>
      </c>
      <c r="K14" s="304" t="s">
        <v>20</v>
      </c>
      <c r="L14" s="280"/>
      <c r="M14" s="281"/>
      <c r="N14" s="302">
        <f>N13</f>
        <v>9110782.9700000007</v>
      </c>
      <c r="O14" s="280"/>
      <c r="P14" s="281"/>
    </row>
    <row r="15" spans="1:16">
      <c r="A15" s="309" t="s">
        <v>12</v>
      </c>
      <c r="B15" s="284"/>
      <c r="C15" s="285"/>
      <c r="E15" s="310">
        <v>0</v>
      </c>
      <c r="F15" s="311"/>
      <c r="G15" s="312"/>
      <c r="H15" s="5" t="s">
        <v>12</v>
      </c>
      <c r="I15" s="82">
        <v>53382.33</v>
      </c>
      <c r="J15" s="7" t="s">
        <v>21</v>
      </c>
      <c r="K15" s="282">
        <v>21040001</v>
      </c>
      <c r="L15" s="280"/>
      <c r="M15" s="281"/>
      <c r="N15" s="283">
        <v>21116.26</v>
      </c>
      <c r="O15" s="284"/>
      <c r="P15" s="285"/>
    </row>
    <row r="16" spans="1:16" s="209" customFormat="1" ht="16.5" customHeight="1">
      <c r="A16" s="210"/>
      <c r="B16" s="318" t="s">
        <v>12</v>
      </c>
      <c r="C16" s="319"/>
      <c r="E16" s="310">
        <v>0</v>
      </c>
      <c r="F16" s="311"/>
      <c r="G16" s="312"/>
      <c r="H16" s="208">
        <v>0</v>
      </c>
      <c r="I16" s="205">
        <v>0</v>
      </c>
      <c r="J16" s="7" t="s">
        <v>211</v>
      </c>
      <c r="K16" s="313">
        <v>21040005</v>
      </c>
      <c r="L16" s="314"/>
      <c r="M16" s="315"/>
      <c r="N16" s="316">
        <v>0</v>
      </c>
      <c r="O16" s="317"/>
      <c r="P16" s="206">
        <f>SUM(N16)</f>
        <v>0</v>
      </c>
    </row>
    <row r="17" spans="1:16">
      <c r="A17" s="279" t="s">
        <v>12</v>
      </c>
      <c r="B17" s="280"/>
      <c r="C17" s="281"/>
      <c r="E17" s="310">
        <v>0</v>
      </c>
      <c r="F17" s="311"/>
      <c r="G17" s="312"/>
      <c r="H17" s="5" t="s">
        <v>12</v>
      </c>
      <c r="I17" s="82">
        <v>52850</v>
      </c>
      <c r="J17" s="7" t="s">
        <v>39</v>
      </c>
      <c r="K17" s="282">
        <v>21040008</v>
      </c>
      <c r="L17" s="280"/>
      <c r="M17" s="281"/>
      <c r="N17" s="283">
        <v>22850</v>
      </c>
      <c r="O17" s="284"/>
      <c r="P17" s="285"/>
    </row>
    <row r="18" spans="1:16" s="70" customFormat="1" ht="18" customHeight="1">
      <c r="A18" s="71"/>
      <c r="B18" s="277" t="s">
        <v>12</v>
      </c>
      <c r="C18" s="278"/>
      <c r="E18" s="279" t="s">
        <v>12</v>
      </c>
      <c r="F18" s="280"/>
      <c r="G18" s="281"/>
      <c r="H18" s="80">
        <v>0</v>
      </c>
      <c r="I18" s="82">
        <v>19958</v>
      </c>
      <c r="J18" s="7" t="s">
        <v>22</v>
      </c>
      <c r="K18" s="282">
        <v>21040013</v>
      </c>
      <c r="L18" s="280"/>
      <c r="M18" s="281"/>
      <c r="N18" s="323">
        <v>6660</v>
      </c>
      <c r="O18" s="324"/>
      <c r="P18" s="85">
        <f t="shared" ref="P18:P23" si="0">SUM(N18)</f>
        <v>6660</v>
      </c>
    </row>
    <row r="19" spans="1:16" s="70" customFormat="1">
      <c r="A19" s="71"/>
      <c r="B19" s="69"/>
      <c r="C19" s="79">
        <v>0</v>
      </c>
      <c r="E19" s="310">
        <v>0</v>
      </c>
      <c r="F19" s="311"/>
      <c r="G19" s="312"/>
      <c r="H19" s="80">
        <v>0</v>
      </c>
      <c r="I19" s="82">
        <v>0</v>
      </c>
      <c r="J19" s="7" t="s">
        <v>40</v>
      </c>
      <c r="K19" s="282">
        <v>21040014</v>
      </c>
      <c r="L19" s="280"/>
      <c r="M19" s="281"/>
      <c r="N19" s="323">
        <v>0</v>
      </c>
      <c r="O19" s="324"/>
      <c r="P19" s="85">
        <f t="shared" si="0"/>
        <v>0</v>
      </c>
    </row>
    <row r="20" spans="1:16" s="157" customFormat="1">
      <c r="A20" s="159"/>
      <c r="B20" s="158"/>
      <c r="C20" s="79">
        <v>0</v>
      </c>
      <c r="E20" s="320">
        <v>0</v>
      </c>
      <c r="F20" s="321"/>
      <c r="G20" s="322"/>
      <c r="H20" s="160">
        <v>0</v>
      </c>
      <c r="I20" s="161">
        <v>0</v>
      </c>
      <c r="J20" s="7" t="s">
        <v>149</v>
      </c>
      <c r="K20" s="313">
        <v>11044000</v>
      </c>
      <c r="L20" s="314"/>
      <c r="M20" s="315"/>
      <c r="N20" s="316">
        <v>0</v>
      </c>
      <c r="O20" s="317"/>
      <c r="P20" s="85">
        <f t="shared" si="0"/>
        <v>0</v>
      </c>
    </row>
    <row r="21" spans="1:16" s="197" customFormat="1">
      <c r="A21" s="195"/>
      <c r="B21" s="194"/>
      <c r="C21" s="79">
        <v>0</v>
      </c>
      <c r="E21" s="199"/>
      <c r="F21" s="200"/>
      <c r="G21" s="201">
        <v>0</v>
      </c>
      <c r="H21" s="196">
        <v>0</v>
      </c>
      <c r="I21" s="198">
        <v>0</v>
      </c>
      <c r="J21" s="7" t="s">
        <v>207</v>
      </c>
      <c r="K21" s="313">
        <v>11043001</v>
      </c>
      <c r="L21" s="314"/>
      <c r="M21" s="315"/>
      <c r="N21" s="316">
        <v>0</v>
      </c>
      <c r="O21" s="317"/>
      <c r="P21" s="85">
        <f t="shared" si="0"/>
        <v>0</v>
      </c>
    </row>
    <row r="22" spans="1:16" s="209" customFormat="1">
      <c r="A22" s="207"/>
      <c r="B22" s="325">
        <v>0</v>
      </c>
      <c r="C22" s="326"/>
      <c r="E22" s="320">
        <v>0</v>
      </c>
      <c r="F22" s="321"/>
      <c r="G22" s="322"/>
      <c r="H22" s="208">
        <v>0</v>
      </c>
      <c r="I22" s="205">
        <v>0</v>
      </c>
      <c r="J22" s="7" t="s">
        <v>152</v>
      </c>
      <c r="K22" s="313">
        <v>11042000</v>
      </c>
      <c r="L22" s="314"/>
      <c r="M22" s="315"/>
      <c r="N22" s="316">
        <v>0</v>
      </c>
      <c r="O22" s="317"/>
      <c r="P22" s="85">
        <f t="shared" si="0"/>
        <v>0</v>
      </c>
    </row>
    <row r="23" spans="1:16" s="241" customFormat="1" ht="17.25" customHeight="1">
      <c r="A23" s="240"/>
      <c r="B23" s="224"/>
      <c r="C23" s="246">
        <v>0</v>
      </c>
      <c r="E23" s="243"/>
      <c r="F23" s="244"/>
      <c r="G23" s="245">
        <v>0</v>
      </c>
      <c r="H23" s="242">
        <v>0</v>
      </c>
      <c r="I23" s="239">
        <v>4250</v>
      </c>
      <c r="J23" s="7" t="s">
        <v>214</v>
      </c>
      <c r="K23" s="313">
        <v>11041000</v>
      </c>
      <c r="L23" s="314"/>
      <c r="M23" s="315"/>
      <c r="N23" s="316">
        <v>4250</v>
      </c>
      <c r="O23" s="317"/>
      <c r="P23" s="85">
        <f t="shared" si="0"/>
        <v>4250</v>
      </c>
    </row>
    <row r="24" spans="1:16" s="218" customFormat="1">
      <c r="A24" s="216"/>
      <c r="B24" s="224"/>
      <c r="C24" s="223">
        <v>0</v>
      </c>
      <c r="E24" s="219"/>
      <c r="F24" s="220"/>
      <c r="G24" s="221">
        <v>0</v>
      </c>
      <c r="H24" s="217">
        <v>0</v>
      </c>
      <c r="I24" s="222">
        <v>0</v>
      </c>
      <c r="J24" s="7" t="s">
        <v>228</v>
      </c>
      <c r="K24" s="282">
        <v>21040099</v>
      </c>
      <c r="L24" s="280"/>
      <c r="M24" s="281"/>
      <c r="N24" s="316">
        <v>0</v>
      </c>
      <c r="O24" s="317"/>
      <c r="P24" s="85">
        <f>SUM(N24:O24)</f>
        <v>0</v>
      </c>
    </row>
    <row r="25" spans="1:16" s="249" customFormat="1" ht="14.25" customHeight="1">
      <c r="A25" s="248"/>
      <c r="B25" s="224"/>
      <c r="C25" s="254">
        <v>0</v>
      </c>
      <c r="E25" s="251"/>
      <c r="F25" s="252"/>
      <c r="G25" s="253">
        <v>0</v>
      </c>
      <c r="H25" s="250">
        <v>0</v>
      </c>
      <c r="I25" s="247">
        <v>0</v>
      </c>
      <c r="J25" s="7" t="s">
        <v>38</v>
      </c>
      <c r="K25" s="282">
        <v>21040007</v>
      </c>
      <c r="L25" s="280"/>
      <c r="M25" s="281"/>
      <c r="N25" s="323" t="s">
        <v>212</v>
      </c>
      <c r="O25" s="324"/>
      <c r="P25" s="85">
        <f>SUM(N25:O25)</f>
        <v>0</v>
      </c>
    </row>
    <row r="26" spans="1:16">
      <c r="A26" s="279" t="s">
        <v>12</v>
      </c>
      <c r="B26" s="280"/>
      <c r="C26" s="281"/>
      <c r="E26" s="279" t="s">
        <v>12</v>
      </c>
      <c r="F26" s="280"/>
      <c r="G26" s="281"/>
      <c r="H26" s="5" t="s">
        <v>12</v>
      </c>
      <c r="I26" s="84">
        <v>5110</v>
      </c>
      <c r="J26" s="7" t="s">
        <v>232</v>
      </c>
      <c r="K26" s="282">
        <v>21040099</v>
      </c>
      <c r="L26" s="280"/>
      <c r="M26" s="281"/>
      <c r="N26" s="283">
        <v>0</v>
      </c>
      <c r="O26" s="284"/>
      <c r="P26" s="285"/>
    </row>
    <row r="27" spans="1:16" s="166" customFormat="1">
      <c r="A27" s="165"/>
      <c r="B27" s="277" t="s">
        <v>12</v>
      </c>
      <c r="C27" s="278"/>
      <c r="E27" s="279" t="s">
        <v>12</v>
      </c>
      <c r="F27" s="280"/>
      <c r="G27" s="281"/>
      <c r="H27" s="165" t="s">
        <v>12</v>
      </c>
      <c r="I27" s="168">
        <v>0</v>
      </c>
      <c r="J27" s="7" t="s">
        <v>41</v>
      </c>
      <c r="K27" s="282">
        <v>31000000</v>
      </c>
      <c r="L27" s="280"/>
      <c r="M27" s="281"/>
      <c r="N27" s="323">
        <v>0</v>
      </c>
      <c r="O27" s="324"/>
      <c r="P27" s="167">
        <f>SUM(N27)</f>
        <v>0</v>
      </c>
    </row>
    <row r="28" spans="1:16" ht="14.25" customHeight="1">
      <c r="A28" s="279" t="s">
        <v>12</v>
      </c>
      <c r="B28" s="280"/>
      <c r="C28" s="281"/>
      <c r="E28" s="303" t="s">
        <v>12</v>
      </c>
      <c r="F28" s="280"/>
      <c r="G28" s="281"/>
      <c r="H28" s="8" t="s">
        <v>12</v>
      </c>
      <c r="I28" s="83">
        <f>SUM(I15:I27)</f>
        <v>135550.33000000002</v>
      </c>
      <c r="J28" s="9" t="s">
        <v>19</v>
      </c>
      <c r="K28" s="304" t="s">
        <v>20</v>
      </c>
      <c r="L28" s="280"/>
      <c r="M28" s="281"/>
      <c r="N28" s="302">
        <f>SUM(N15:N27)</f>
        <v>54876.259999999995</v>
      </c>
      <c r="O28" s="280"/>
      <c r="P28" s="281"/>
    </row>
    <row r="29" spans="1:16">
      <c r="A29" s="327">
        <f>SUM(A14:A28)</f>
        <v>47220000</v>
      </c>
      <c r="B29" s="328"/>
      <c r="C29" s="329"/>
      <c r="E29" s="330" t="s">
        <v>12</v>
      </c>
      <c r="F29" s="328"/>
      <c r="G29" s="329"/>
      <c r="H29" s="86">
        <f>SUM(H14:H28)</f>
        <v>47220000</v>
      </c>
      <c r="I29" s="86">
        <f>I14+I28</f>
        <v>20664522.609999999</v>
      </c>
      <c r="J29" s="10" t="s">
        <v>24</v>
      </c>
      <c r="K29" s="331" t="s">
        <v>20</v>
      </c>
      <c r="L29" s="328"/>
      <c r="M29" s="329"/>
      <c r="N29" s="327">
        <f>N14+N28</f>
        <v>9165659.2300000004</v>
      </c>
      <c r="O29" s="328"/>
      <c r="P29" s="329"/>
    </row>
    <row r="30" spans="1:16">
      <c r="A30" s="283">
        <v>12787995</v>
      </c>
      <c r="B30" s="284"/>
      <c r="C30" s="285"/>
      <c r="E30" s="279" t="s">
        <v>12</v>
      </c>
      <c r="F30" s="280"/>
      <c r="G30" s="281"/>
      <c r="H30" s="77">
        <v>12787995</v>
      </c>
      <c r="I30" s="82">
        <v>4007482</v>
      </c>
      <c r="J30" s="7" t="s">
        <v>25</v>
      </c>
      <c r="K30" s="282">
        <v>51100000</v>
      </c>
      <c r="L30" s="280"/>
      <c r="M30" s="281"/>
      <c r="N30" s="283">
        <v>1726384</v>
      </c>
      <c r="O30" s="284"/>
      <c r="P30" s="285"/>
    </row>
    <row r="31" spans="1:16">
      <c r="A31" s="283">
        <v>2398320</v>
      </c>
      <c r="B31" s="284"/>
      <c r="C31" s="285"/>
      <c r="E31" s="279" t="s">
        <v>12</v>
      </c>
      <c r="F31" s="280"/>
      <c r="G31" s="281"/>
      <c r="H31" s="77">
        <v>2398320</v>
      </c>
      <c r="I31" s="82">
        <v>577980</v>
      </c>
      <c r="J31" s="7" t="s">
        <v>26</v>
      </c>
      <c r="K31" s="282">
        <v>52100000</v>
      </c>
      <c r="L31" s="280"/>
      <c r="M31" s="281"/>
      <c r="N31" s="283">
        <v>192660</v>
      </c>
      <c r="O31" s="284"/>
      <c r="P31" s="285"/>
    </row>
    <row r="32" spans="1:16">
      <c r="A32" s="283">
        <v>9579000</v>
      </c>
      <c r="B32" s="284"/>
      <c r="C32" s="285"/>
      <c r="E32" s="310">
        <v>0</v>
      </c>
      <c r="F32" s="311"/>
      <c r="G32" s="312"/>
      <c r="H32" s="77">
        <v>9579000</v>
      </c>
      <c r="I32" s="82">
        <v>2139980.35</v>
      </c>
      <c r="J32" s="7" t="s">
        <v>27</v>
      </c>
      <c r="K32" s="282">
        <v>52200000</v>
      </c>
      <c r="L32" s="280"/>
      <c r="M32" s="281"/>
      <c r="N32" s="283">
        <v>713420</v>
      </c>
      <c r="O32" s="284"/>
      <c r="P32" s="285"/>
    </row>
    <row r="33" spans="1:16">
      <c r="A33" s="283">
        <v>1355000</v>
      </c>
      <c r="B33" s="284"/>
      <c r="C33" s="285"/>
      <c r="E33" s="279" t="s">
        <v>12</v>
      </c>
      <c r="F33" s="280"/>
      <c r="G33" s="281"/>
      <c r="H33" s="77">
        <v>1355000</v>
      </c>
      <c r="I33" s="82">
        <v>51850</v>
      </c>
      <c r="J33" s="7" t="s">
        <v>28</v>
      </c>
      <c r="K33" s="282">
        <v>53100000</v>
      </c>
      <c r="L33" s="280"/>
      <c r="M33" s="281"/>
      <c r="N33" s="283">
        <v>17800</v>
      </c>
      <c r="O33" s="284"/>
      <c r="P33" s="285"/>
    </row>
    <row r="34" spans="1:16">
      <c r="A34" s="283">
        <v>5851400</v>
      </c>
      <c r="B34" s="284"/>
      <c r="C34" s="285"/>
      <c r="E34" s="310">
        <v>0</v>
      </c>
      <c r="F34" s="311"/>
      <c r="G34" s="312"/>
      <c r="H34" s="77">
        <v>5851400</v>
      </c>
      <c r="I34" s="82">
        <v>912441.25</v>
      </c>
      <c r="J34" s="7" t="s">
        <v>29</v>
      </c>
      <c r="K34" s="282">
        <v>5320000</v>
      </c>
      <c r="L34" s="280"/>
      <c r="M34" s="281"/>
      <c r="N34" s="283">
        <v>71152.5</v>
      </c>
      <c r="O34" s="284"/>
      <c r="P34" s="285"/>
    </row>
    <row r="35" spans="1:16">
      <c r="A35" s="283">
        <v>3212485</v>
      </c>
      <c r="B35" s="284"/>
      <c r="C35" s="285"/>
      <c r="E35" s="279" t="s">
        <v>12</v>
      </c>
      <c r="F35" s="280"/>
      <c r="G35" s="281"/>
      <c r="H35" s="77">
        <v>3212485</v>
      </c>
      <c r="I35" s="82">
        <v>214740</v>
      </c>
      <c r="J35" s="7" t="s">
        <v>30</v>
      </c>
      <c r="K35" s="282">
        <v>53300000</v>
      </c>
      <c r="L35" s="280"/>
      <c r="M35" s="281"/>
      <c r="N35" s="283">
        <v>160013</v>
      </c>
      <c r="O35" s="284"/>
      <c r="P35" s="285"/>
    </row>
    <row r="36" spans="1:16">
      <c r="A36" s="283">
        <v>465000</v>
      </c>
      <c r="B36" s="284"/>
      <c r="C36" s="285"/>
      <c r="E36" s="279" t="s">
        <v>12</v>
      </c>
      <c r="F36" s="280"/>
      <c r="G36" s="281"/>
      <c r="H36" s="77">
        <v>465000</v>
      </c>
      <c r="I36" s="82">
        <v>44584.92</v>
      </c>
      <c r="J36" s="7" t="s">
        <v>31</v>
      </c>
      <c r="K36" s="282">
        <v>53400000</v>
      </c>
      <c r="L36" s="280"/>
      <c r="M36" s="281"/>
      <c r="N36" s="283">
        <v>15678.37</v>
      </c>
      <c r="O36" s="284"/>
      <c r="P36" s="285"/>
    </row>
    <row r="37" spans="1:16">
      <c r="A37" s="283">
        <v>1653900</v>
      </c>
      <c r="B37" s="284"/>
      <c r="C37" s="285"/>
      <c r="E37" s="279" t="s">
        <v>12</v>
      </c>
      <c r="F37" s="280"/>
      <c r="G37" s="281"/>
      <c r="H37" s="77">
        <v>1653900</v>
      </c>
      <c r="I37" s="82">
        <v>62650</v>
      </c>
      <c r="J37" s="7" t="s">
        <v>32</v>
      </c>
      <c r="K37" s="282">
        <v>54100000</v>
      </c>
      <c r="L37" s="280"/>
      <c r="M37" s="281"/>
      <c r="N37" s="283">
        <v>0</v>
      </c>
      <c r="O37" s="284"/>
      <c r="P37" s="285"/>
    </row>
    <row r="38" spans="1:16">
      <c r="A38" s="283">
        <v>6681900</v>
      </c>
      <c r="B38" s="284"/>
      <c r="C38" s="285"/>
      <c r="E38" s="279" t="s">
        <v>12</v>
      </c>
      <c r="F38" s="280"/>
      <c r="G38" s="281"/>
      <c r="H38" s="77">
        <v>6681900</v>
      </c>
      <c r="I38" s="82">
        <v>493000</v>
      </c>
      <c r="J38" s="7" t="s">
        <v>33</v>
      </c>
      <c r="K38" s="282">
        <v>54200000</v>
      </c>
      <c r="L38" s="280"/>
      <c r="M38" s="281"/>
      <c r="N38" s="283">
        <v>493000</v>
      </c>
      <c r="O38" s="284"/>
      <c r="P38" s="285"/>
    </row>
    <row r="39" spans="1:16">
      <c r="A39" s="283">
        <v>25000</v>
      </c>
      <c r="B39" s="284"/>
      <c r="C39" s="285"/>
      <c r="E39" s="279" t="s">
        <v>12</v>
      </c>
      <c r="F39" s="280"/>
      <c r="G39" s="281"/>
      <c r="H39" s="77">
        <v>25000</v>
      </c>
      <c r="I39" s="82">
        <v>0</v>
      </c>
      <c r="J39" s="7" t="s">
        <v>34</v>
      </c>
      <c r="K39" s="282">
        <v>55100000</v>
      </c>
      <c r="L39" s="280"/>
      <c r="M39" s="281"/>
      <c r="N39" s="279" t="s">
        <v>212</v>
      </c>
      <c r="O39" s="280"/>
      <c r="P39" s="281"/>
    </row>
    <row r="40" spans="1:16">
      <c r="A40" s="283">
        <v>3210000</v>
      </c>
      <c r="B40" s="284"/>
      <c r="C40" s="285"/>
      <c r="E40" s="279" t="s">
        <v>12</v>
      </c>
      <c r="F40" s="280"/>
      <c r="G40" s="281"/>
      <c r="H40" s="77">
        <v>3210000</v>
      </c>
      <c r="I40" s="82">
        <v>996576.44</v>
      </c>
      <c r="J40" s="7" t="s">
        <v>35</v>
      </c>
      <c r="K40" s="282">
        <v>56100000</v>
      </c>
      <c r="L40" s="280"/>
      <c r="M40" s="281"/>
      <c r="N40" s="283">
        <v>0</v>
      </c>
      <c r="O40" s="284"/>
      <c r="P40" s="285"/>
    </row>
    <row r="41" spans="1:16">
      <c r="A41" s="302">
        <f>A30+A31+A32+A33+A34+A35+A36+A37+A38+A39+A40</f>
        <v>47220000</v>
      </c>
      <c r="B41" s="280"/>
      <c r="C41" s="281"/>
      <c r="E41" s="303" t="s">
        <v>12</v>
      </c>
      <c r="F41" s="280"/>
      <c r="G41" s="281"/>
      <c r="H41" s="78">
        <f>SUM(H30:H40)</f>
        <v>47220000</v>
      </c>
      <c r="I41" s="83">
        <f>SUM(I30:I40)</f>
        <v>9501284.959999999</v>
      </c>
      <c r="J41" s="9" t="s">
        <v>19</v>
      </c>
      <c r="K41" s="304" t="s">
        <v>20</v>
      </c>
      <c r="L41" s="280"/>
      <c r="M41" s="281"/>
      <c r="N41" s="302">
        <f>SUM(N30:N40)</f>
        <v>3390107.87</v>
      </c>
      <c r="O41" s="280"/>
      <c r="P41" s="281"/>
    </row>
    <row r="42" spans="1:16">
      <c r="A42" s="279" t="s">
        <v>12</v>
      </c>
      <c r="B42" s="280"/>
      <c r="C42" s="281"/>
      <c r="E42" s="279" t="s">
        <v>12</v>
      </c>
      <c r="F42" s="280"/>
      <c r="G42" s="281"/>
      <c r="H42" s="5" t="s">
        <v>12</v>
      </c>
      <c r="I42" s="82">
        <v>3490681.22</v>
      </c>
      <c r="J42" s="7" t="s">
        <v>36</v>
      </c>
      <c r="K42" s="282">
        <v>21010000</v>
      </c>
      <c r="L42" s="280"/>
      <c r="M42" s="281"/>
      <c r="N42" s="283">
        <v>299619.09999999998</v>
      </c>
      <c r="O42" s="284"/>
      <c r="P42" s="285"/>
    </row>
    <row r="43" spans="1:16">
      <c r="A43" s="279" t="s">
        <v>12</v>
      </c>
      <c r="B43" s="280"/>
      <c r="C43" s="281"/>
      <c r="E43" s="279" t="s">
        <v>12</v>
      </c>
      <c r="F43" s="280"/>
      <c r="G43" s="281"/>
      <c r="H43" s="5" t="s">
        <v>12</v>
      </c>
      <c r="I43" s="84" t="s">
        <v>12</v>
      </c>
      <c r="J43" s="7" t="s">
        <v>37</v>
      </c>
      <c r="K43" s="282">
        <v>21020000</v>
      </c>
      <c r="L43" s="280"/>
      <c r="M43" s="281"/>
      <c r="N43" s="310">
        <v>0</v>
      </c>
      <c r="O43" s="311"/>
      <c r="P43" s="312"/>
    </row>
    <row r="44" spans="1:16">
      <c r="A44" s="279" t="s">
        <v>12</v>
      </c>
      <c r="B44" s="280"/>
      <c r="C44" s="281"/>
      <c r="E44" s="279" t="s">
        <v>12</v>
      </c>
      <c r="F44" s="280"/>
      <c r="G44" s="281"/>
      <c r="H44" s="5" t="s">
        <v>12</v>
      </c>
      <c r="I44" s="82">
        <v>67734.509999999995</v>
      </c>
      <c r="J44" s="7" t="s">
        <v>21</v>
      </c>
      <c r="K44" s="282">
        <v>21040001</v>
      </c>
      <c r="L44" s="280"/>
      <c r="M44" s="281"/>
      <c r="N44" s="283">
        <v>2410.7399999999998</v>
      </c>
      <c r="O44" s="284"/>
      <c r="P44" s="285"/>
    </row>
    <row r="45" spans="1:16" s="209" customFormat="1">
      <c r="A45" s="207"/>
      <c r="B45" s="332">
        <v>0</v>
      </c>
      <c r="C45" s="333"/>
      <c r="E45" s="320">
        <v>0</v>
      </c>
      <c r="F45" s="321"/>
      <c r="G45" s="322"/>
      <c r="H45" s="208">
        <v>0</v>
      </c>
      <c r="I45" s="205">
        <v>0</v>
      </c>
      <c r="J45" s="7" t="s">
        <v>211</v>
      </c>
      <c r="K45" s="313">
        <v>21040005</v>
      </c>
      <c r="L45" s="314"/>
      <c r="M45" s="315"/>
      <c r="N45" s="316">
        <v>0</v>
      </c>
      <c r="O45" s="317"/>
      <c r="P45" s="206">
        <f>SUM(N45)</f>
        <v>0</v>
      </c>
    </row>
    <row r="46" spans="1:16" s="266" customFormat="1">
      <c r="A46" s="263"/>
      <c r="B46" s="271"/>
      <c r="C46" s="272">
        <v>0</v>
      </c>
      <c r="E46" s="268"/>
      <c r="F46" s="269"/>
      <c r="G46" s="270">
        <v>0</v>
      </c>
      <c r="H46" s="267">
        <v>0</v>
      </c>
      <c r="I46" s="264">
        <v>19800</v>
      </c>
      <c r="J46" s="273" t="s">
        <v>231</v>
      </c>
      <c r="K46" s="313">
        <v>21040008</v>
      </c>
      <c r="L46" s="314"/>
      <c r="M46" s="315"/>
      <c r="N46" s="316">
        <v>0</v>
      </c>
      <c r="O46" s="317"/>
      <c r="P46" s="265"/>
    </row>
    <row r="47" spans="1:16">
      <c r="A47" s="279" t="s">
        <v>12</v>
      </c>
      <c r="B47" s="280"/>
      <c r="C47" s="281"/>
      <c r="E47" s="279" t="s">
        <v>12</v>
      </c>
      <c r="F47" s="280"/>
      <c r="G47" s="281"/>
      <c r="H47" s="5" t="s">
        <v>12</v>
      </c>
      <c r="I47" s="84">
        <v>0</v>
      </c>
      <c r="J47" s="7" t="s">
        <v>38</v>
      </c>
      <c r="K47" s="282">
        <v>21040007</v>
      </c>
      <c r="L47" s="280"/>
      <c r="M47" s="281"/>
      <c r="N47" s="283">
        <v>0</v>
      </c>
      <c r="O47" s="284"/>
      <c r="P47" s="285"/>
    </row>
    <row r="48" spans="1:16">
      <c r="A48" s="279" t="s">
        <v>12</v>
      </c>
      <c r="B48" s="280"/>
      <c r="C48" s="281"/>
      <c r="E48" s="279" t="s">
        <v>12</v>
      </c>
      <c r="F48" s="280"/>
      <c r="G48" s="281"/>
      <c r="H48" s="5" t="s">
        <v>12</v>
      </c>
      <c r="I48" s="82">
        <v>37750</v>
      </c>
      <c r="J48" s="7" t="s">
        <v>201</v>
      </c>
      <c r="K48" s="282">
        <v>21040099</v>
      </c>
      <c r="L48" s="280"/>
      <c r="M48" s="281"/>
      <c r="N48" s="283">
        <v>0</v>
      </c>
      <c r="O48" s="284"/>
      <c r="P48" s="285"/>
    </row>
    <row r="49" spans="1:16" s="166" customFormat="1" ht="18" customHeight="1">
      <c r="A49" s="165"/>
      <c r="B49" s="162"/>
      <c r="C49" s="79">
        <v>0</v>
      </c>
      <c r="E49" s="320">
        <v>0</v>
      </c>
      <c r="F49" s="321"/>
      <c r="G49" s="322"/>
      <c r="H49" s="196">
        <v>0</v>
      </c>
      <c r="I49" s="163">
        <v>24832</v>
      </c>
      <c r="J49" s="7" t="s">
        <v>22</v>
      </c>
      <c r="K49" s="313">
        <v>21040013</v>
      </c>
      <c r="L49" s="314"/>
      <c r="M49" s="315"/>
      <c r="N49" s="316">
        <v>6660</v>
      </c>
      <c r="O49" s="317"/>
      <c r="P49" s="164">
        <f>SUM(N49)</f>
        <v>6660</v>
      </c>
    </row>
    <row r="50" spans="1:16" s="228" customFormat="1" ht="15" customHeight="1">
      <c r="A50" s="226"/>
      <c r="B50" s="225"/>
      <c r="C50" s="79">
        <v>0</v>
      </c>
      <c r="E50" s="229"/>
      <c r="F50" s="230"/>
      <c r="G50" s="231">
        <v>0</v>
      </c>
      <c r="H50" s="227">
        <v>0</v>
      </c>
      <c r="I50" s="233">
        <v>4250</v>
      </c>
      <c r="J50" s="7" t="s">
        <v>214</v>
      </c>
      <c r="K50" s="313"/>
      <c r="L50" s="314"/>
      <c r="M50" s="315"/>
      <c r="N50" s="316">
        <v>0</v>
      </c>
      <c r="O50" s="317"/>
      <c r="P50" s="232">
        <f>SUM(N50:N50)</f>
        <v>0</v>
      </c>
    </row>
    <row r="51" spans="1:16">
      <c r="A51" s="279" t="s">
        <v>12</v>
      </c>
      <c r="B51" s="280"/>
      <c r="C51" s="281"/>
      <c r="E51" s="279" t="s">
        <v>12</v>
      </c>
      <c r="F51" s="280"/>
      <c r="G51" s="281"/>
      <c r="H51" s="5" t="s">
        <v>12</v>
      </c>
      <c r="I51" s="84" t="s">
        <v>12</v>
      </c>
      <c r="J51" s="7" t="s">
        <v>204</v>
      </c>
      <c r="K51" s="282">
        <v>21040099</v>
      </c>
      <c r="L51" s="280"/>
      <c r="M51" s="281"/>
      <c r="N51" s="310">
        <v>0</v>
      </c>
      <c r="O51" s="311"/>
      <c r="P51" s="312"/>
    </row>
    <row r="52" spans="1:16" s="257" customFormat="1" ht="14.25" customHeight="1">
      <c r="A52" s="256"/>
      <c r="B52" s="277" t="s">
        <v>12</v>
      </c>
      <c r="C52" s="278"/>
      <c r="E52" s="279" t="s">
        <v>12</v>
      </c>
      <c r="F52" s="280"/>
      <c r="G52" s="281"/>
      <c r="H52" s="259">
        <v>0</v>
      </c>
      <c r="I52" s="258">
        <v>0</v>
      </c>
      <c r="J52" s="7" t="s">
        <v>233</v>
      </c>
      <c r="K52" s="282">
        <v>21040099</v>
      </c>
      <c r="L52" s="280"/>
      <c r="M52" s="281"/>
      <c r="N52" s="320">
        <v>0</v>
      </c>
      <c r="O52" s="321"/>
      <c r="P52" s="260"/>
    </row>
    <row r="53" spans="1:16" ht="14.25" customHeight="1">
      <c r="A53" s="279" t="s">
        <v>12</v>
      </c>
      <c r="B53" s="280"/>
      <c r="C53" s="281"/>
      <c r="E53" s="279" t="s">
        <v>12</v>
      </c>
      <c r="F53" s="280"/>
      <c r="G53" s="281"/>
      <c r="H53" s="5" t="s">
        <v>12</v>
      </c>
      <c r="I53" s="84" t="s">
        <v>12</v>
      </c>
      <c r="J53" s="7" t="s">
        <v>23</v>
      </c>
      <c r="K53" s="282">
        <v>21040099</v>
      </c>
      <c r="L53" s="280"/>
      <c r="M53" s="281"/>
      <c r="N53" s="310">
        <v>0</v>
      </c>
      <c r="O53" s="311"/>
      <c r="P53" s="312"/>
    </row>
    <row r="54" spans="1:16" ht="14.25" customHeight="1">
      <c r="A54" s="279" t="s">
        <v>12</v>
      </c>
      <c r="B54" s="280"/>
      <c r="C54" s="281"/>
      <c r="E54" s="279" t="s">
        <v>12</v>
      </c>
      <c r="F54" s="280"/>
      <c r="G54" s="281"/>
      <c r="H54" s="5" t="s">
        <v>12</v>
      </c>
      <c r="I54" s="84">
        <v>636012</v>
      </c>
      <c r="J54" s="7" t="s">
        <v>41</v>
      </c>
      <c r="K54" s="282">
        <v>31000000</v>
      </c>
      <c r="L54" s="280"/>
      <c r="M54" s="281"/>
      <c r="N54" s="283">
        <v>636012</v>
      </c>
      <c r="O54" s="284"/>
      <c r="P54" s="285"/>
    </row>
    <row r="55" spans="1:16">
      <c r="A55" s="303" t="s">
        <v>12</v>
      </c>
      <c r="B55" s="280"/>
      <c r="C55" s="281"/>
      <c r="E55" s="303" t="s">
        <v>12</v>
      </c>
      <c r="F55" s="280"/>
      <c r="G55" s="281"/>
      <c r="H55" s="8" t="s">
        <v>12</v>
      </c>
      <c r="I55" s="83">
        <f>SUM(I42:I54)</f>
        <v>4281059.7300000004</v>
      </c>
      <c r="J55" s="9" t="s">
        <v>19</v>
      </c>
      <c r="K55" s="304" t="s">
        <v>20</v>
      </c>
      <c r="L55" s="280"/>
      <c r="M55" s="281"/>
      <c r="N55" s="302">
        <f>SUM(N42:N54)</f>
        <v>944701.84</v>
      </c>
      <c r="O55" s="280"/>
      <c r="P55" s="281"/>
    </row>
    <row r="56" spans="1:16">
      <c r="A56" s="337">
        <v>47220000</v>
      </c>
      <c r="B56" s="338"/>
      <c r="C56" s="339"/>
      <c r="E56" s="340" t="s">
        <v>12</v>
      </c>
      <c r="F56" s="328"/>
      <c r="G56" s="329"/>
      <c r="H56" s="81">
        <v>47220000</v>
      </c>
      <c r="I56" s="87">
        <f>I41+I55</f>
        <v>13782344.689999999</v>
      </c>
      <c r="J56" s="11" t="s">
        <v>42</v>
      </c>
      <c r="K56" s="341" t="s">
        <v>20</v>
      </c>
      <c r="L56" s="328"/>
      <c r="M56" s="329"/>
      <c r="N56" s="342">
        <f>N41+N55</f>
        <v>4334809.71</v>
      </c>
      <c r="O56" s="328"/>
      <c r="P56" s="329"/>
    </row>
    <row r="57" spans="1:16">
      <c r="A57" s="303" t="s">
        <v>12</v>
      </c>
      <c r="B57" s="280"/>
      <c r="C57" s="281"/>
      <c r="E57" s="303" t="s">
        <v>12</v>
      </c>
      <c r="F57" s="280"/>
      <c r="G57" s="281"/>
      <c r="H57" s="8" t="s">
        <v>12</v>
      </c>
      <c r="I57" s="83">
        <f>I29-I56</f>
        <v>6882177.9199999999</v>
      </c>
      <c r="J57" s="9" t="s">
        <v>43</v>
      </c>
      <c r="K57" s="304" t="s">
        <v>20</v>
      </c>
      <c r="L57" s="280"/>
      <c r="M57" s="281"/>
      <c r="N57" s="302">
        <f>N29-N56</f>
        <v>4830849.5200000005</v>
      </c>
      <c r="O57" s="280"/>
      <c r="P57" s="281"/>
    </row>
    <row r="58" spans="1:16">
      <c r="A58" s="335" t="s">
        <v>9</v>
      </c>
      <c r="B58" s="280"/>
      <c r="C58" s="280"/>
      <c r="E58" s="336" t="s">
        <v>9</v>
      </c>
      <c r="F58" s="280"/>
      <c r="G58" s="280"/>
      <c r="H58" s="12" t="s">
        <v>9</v>
      </c>
      <c r="I58" s="193">
        <f>I6+I57</f>
        <v>42685568.969999999</v>
      </c>
      <c r="J58" s="8" t="s">
        <v>44</v>
      </c>
      <c r="K58" s="294" t="s">
        <v>9</v>
      </c>
      <c r="L58" s="280"/>
      <c r="M58" s="281"/>
      <c r="N58" s="302">
        <f>N6+N57</f>
        <v>42685568.970000006</v>
      </c>
      <c r="O58" s="280"/>
      <c r="P58" s="281"/>
    </row>
    <row r="59" spans="1:16" ht="0" hidden="1" customHeight="1"/>
    <row r="60" spans="1:16" ht="15.95" customHeight="1"/>
    <row r="61" spans="1:16" ht="19.7" customHeight="1">
      <c r="B61" s="334"/>
      <c r="C61" s="287"/>
    </row>
    <row r="62" spans="1:16" ht="0.6" customHeight="1"/>
  </sheetData>
  <mergeCells count="209">
    <mergeCell ref="N50:O50"/>
    <mergeCell ref="A55:C55"/>
    <mergeCell ref="E55:G55"/>
    <mergeCell ref="K55:M55"/>
    <mergeCell ref="N55:P55"/>
    <mergeCell ref="A56:C56"/>
    <mergeCell ref="E56:G56"/>
    <mergeCell ref="K56:M56"/>
    <mergeCell ref="N56:P56"/>
    <mergeCell ref="A53:C53"/>
    <mergeCell ref="E53:G53"/>
    <mergeCell ref="K53:M53"/>
    <mergeCell ref="N53:P53"/>
    <mergeCell ref="A54:C54"/>
    <mergeCell ref="E54:G54"/>
    <mergeCell ref="K54:M54"/>
    <mergeCell ref="N54:P54"/>
    <mergeCell ref="N51:P51"/>
    <mergeCell ref="A51:C51"/>
    <mergeCell ref="E51:G51"/>
    <mergeCell ref="K51:M51"/>
    <mergeCell ref="K50:M50"/>
    <mergeCell ref="K52:M52"/>
    <mergeCell ref="N52:O52"/>
    <mergeCell ref="B61:C61"/>
    <mergeCell ref="A57:C57"/>
    <mergeCell ref="E57:G57"/>
    <mergeCell ref="K57:M57"/>
    <mergeCell ref="N57:P57"/>
    <mergeCell ref="A58:C58"/>
    <mergeCell ref="E58:G58"/>
    <mergeCell ref="K58:M58"/>
    <mergeCell ref="N58:P58"/>
    <mergeCell ref="K49:M49"/>
    <mergeCell ref="N49:O49"/>
    <mergeCell ref="E49:G49"/>
    <mergeCell ref="A44:C44"/>
    <mergeCell ref="E44:G44"/>
    <mergeCell ref="K44:M44"/>
    <mergeCell ref="N44:P44"/>
    <mergeCell ref="A47:C47"/>
    <mergeCell ref="E47:G47"/>
    <mergeCell ref="K47:M47"/>
    <mergeCell ref="N47:P47"/>
    <mergeCell ref="A48:C48"/>
    <mergeCell ref="E48:G48"/>
    <mergeCell ref="K48:M48"/>
    <mergeCell ref="N48:P48"/>
    <mergeCell ref="N45:O45"/>
    <mergeCell ref="E45:G45"/>
    <mergeCell ref="B45:C45"/>
    <mergeCell ref="K45:M45"/>
    <mergeCell ref="N46:O46"/>
    <mergeCell ref="K46:M46"/>
    <mergeCell ref="A42:C42"/>
    <mergeCell ref="E42:G42"/>
    <mergeCell ref="K42:M42"/>
    <mergeCell ref="N42:P42"/>
    <mergeCell ref="A43:C43"/>
    <mergeCell ref="E43:G43"/>
    <mergeCell ref="K43:M43"/>
    <mergeCell ref="N43:P43"/>
    <mergeCell ref="A40:C40"/>
    <mergeCell ref="E40:G40"/>
    <mergeCell ref="K40:M40"/>
    <mergeCell ref="N40:P40"/>
    <mergeCell ref="A41:C41"/>
    <mergeCell ref="E41:G41"/>
    <mergeCell ref="K41:M41"/>
    <mergeCell ref="N41:P41"/>
    <mergeCell ref="A38:C38"/>
    <mergeCell ref="E38:G38"/>
    <mergeCell ref="K38:M38"/>
    <mergeCell ref="N38:P38"/>
    <mergeCell ref="A39:C39"/>
    <mergeCell ref="E39:G39"/>
    <mergeCell ref="K39:M39"/>
    <mergeCell ref="N39:P39"/>
    <mergeCell ref="A36:C36"/>
    <mergeCell ref="E36:G36"/>
    <mergeCell ref="K36:M36"/>
    <mergeCell ref="N36:P36"/>
    <mergeCell ref="A37:C37"/>
    <mergeCell ref="E37:G37"/>
    <mergeCell ref="K37:M37"/>
    <mergeCell ref="N37:P37"/>
    <mergeCell ref="A34:C34"/>
    <mergeCell ref="E34:G34"/>
    <mergeCell ref="K34:M34"/>
    <mergeCell ref="N34:P34"/>
    <mergeCell ref="A35:C35"/>
    <mergeCell ref="E35:G35"/>
    <mergeCell ref="K35:M35"/>
    <mergeCell ref="N35:P35"/>
    <mergeCell ref="A32:C32"/>
    <mergeCell ref="E32:G32"/>
    <mergeCell ref="K32:M32"/>
    <mergeCell ref="N32:P32"/>
    <mergeCell ref="A33:C33"/>
    <mergeCell ref="E33:G33"/>
    <mergeCell ref="K33:M33"/>
    <mergeCell ref="N33:P33"/>
    <mergeCell ref="A31:C31"/>
    <mergeCell ref="E31:G31"/>
    <mergeCell ref="K31:M31"/>
    <mergeCell ref="N31:P31"/>
    <mergeCell ref="A28:C28"/>
    <mergeCell ref="E28:G28"/>
    <mergeCell ref="K28:M28"/>
    <mergeCell ref="N28:P28"/>
    <mergeCell ref="A29:C29"/>
    <mergeCell ref="E29:G29"/>
    <mergeCell ref="K29:M29"/>
    <mergeCell ref="N29:P29"/>
    <mergeCell ref="A30:C30"/>
    <mergeCell ref="E30:G30"/>
    <mergeCell ref="K30:M30"/>
    <mergeCell ref="N30:P30"/>
    <mergeCell ref="A17:C17"/>
    <mergeCell ref="E17:G17"/>
    <mergeCell ref="K17:M17"/>
    <mergeCell ref="N17:P17"/>
    <mergeCell ref="K25:M25"/>
    <mergeCell ref="N25:O25"/>
    <mergeCell ref="N21:O21"/>
    <mergeCell ref="K27:M27"/>
    <mergeCell ref="N27:O27"/>
    <mergeCell ref="E27:G27"/>
    <mergeCell ref="B27:C27"/>
    <mergeCell ref="K21:M21"/>
    <mergeCell ref="K22:M22"/>
    <mergeCell ref="N22:O22"/>
    <mergeCell ref="E22:G22"/>
    <mergeCell ref="B22:C22"/>
    <mergeCell ref="K24:M24"/>
    <mergeCell ref="N24:O24"/>
    <mergeCell ref="K23:M23"/>
    <mergeCell ref="N23:O23"/>
    <mergeCell ref="A26:C26"/>
    <mergeCell ref="E26:G26"/>
    <mergeCell ref="K26:M26"/>
    <mergeCell ref="N26:P26"/>
    <mergeCell ref="E20:G20"/>
    <mergeCell ref="K20:M20"/>
    <mergeCell ref="N20:O20"/>
    <mergeCell ref="K19:M19"/>
    <mergeCell ref="N18:O18"/>
    <mergeCell ref="N19:O19"/>
    <mergeCell ref="B18:C18"/>
    <mergeCell ref="K18:M18"/>
    <mergeCell ref="E18:G18"/>
    <mergeCell ref="E19:G19"/>
    <mergeCell ref="E11:G11"/>
    <mergeCell ref="A15:C15"/>
    <mergeCell ref="E15:G15"/>
    <mergeCell ref="K15:M15"/>
    <mergeCell ref="N15:P15"/>
    <mergeCell ref="K16:M16"/>
    <mergeCell ref="N16:O16"/>
    <mergeCell ref="E16:G16"/>
    <mergeCell ref="B16:C16"/>
    <mergeCell ref="A5:C5"/>
    <mergeCell ref="E5:G5"/>
    <mergeCell ref="K5:M5"/>
    <mergeCell ref="A13:C13"/>
    <mergeCell ref="E13:G13"/>
    <mergeCell ref="A14:C14"/>
    <mergeCell ref="E14:G14"/>
    <mergeCell ref="K14:M14"/>
    <mergeCell ref="N14:P14"/>
    <mergeCell ref="N5:P5"/>
    <mergeCell ref="N8:P8"/>
    <mergeCell ref="A9:C9"/>
    <mergeCell ref="E9:G9"/>
    <mergeCell ref="K9:M9"/>
    <mergeCell ref="N9:P9"/>
    <mergeCell ref="N6:P6"/>
    <mergeCell ref="N7:P7"/>
    <mergeCell ref="K13:M13"/>
    <mergeCell ref="N13:P13"/>
    <mergeCell ref="A10:C10"/>
    <mergeCell ref="E10:G10"/>
    <mergeCell ref="K10:M10"/>
    <mergeCell ref="N10:P10"/>
    <mergeCell ref="A11:C11"/>
    <mergeCell ref="B52:C52"/>
    <mergeCell ref="E52:G52"/>
    <mergeCell ref="K11:M11"/>
    <mergeCell ref="N11:P11"/>
    <mergeCell ref="A12:C12"/>
    <mergeCell ref="E12:G12"/>
    <mergeCell ref="K12:M12"/>
    <mergeCell ref="N12:P12"/>
    <mergeCell ref="A1:E1"/>
    <mergeCell ref="G1:K1"/>
    <mergeCell ref="G2:K2"/>
    <mergeCell ref="G3:K3"/>
    <mergeCell ref="A4:I4"/>
    <mergeCell ref="K4:M4"/>
    <mergeCell ref="A8:C8"/>
    <mergeCell ref="E8:G8"/>
    <mergeCell ref="K8:M8"/>
    <mergeCell ref="A6:C6"/>
    <mergeCell ref="E6:G6"/>
    <mergeCell ref="K6:M6"/>
    <mergeCell ref="A7:C7"/>
    <mergeCell ref="E7:G7"/>
    <mergeCell ref="K7:M7"/>
    <mergeCell ref="N4:P4"/>
  </mergeCells>
  <pageMargins left="0.19685039370078741" right="0.19685039370078741" top="0.39370078740157483" bottom="0.39370078740157483" header="0.39370078740157483" footer="0.39370078740157483"/>
  <pageSetup paperSize="9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Q98"/>
  <sheetViews>
    <sheetView topLeftCell="A19" workbookViewId="0">
      <selection activeCell="F74" sqref="F74"/>
    </sheetView>
  </sheetViews>
  <sheetFormatPr defaultRowHeight="23.25"/>
  <cols>
    <col min="1" max="1" width="4.125" style="13" customWidth="1"/>
    <col min="2" max="2" width="44.125" style="14" customWidth="1"/>
    <col min="3" max="3" width="9" style="15"/>
    <col min="4" max="6" width="11.875" style="14" customWidth="1"/>
    <col min="7" max="43" width="9" style="16"/>
    <col min="44" max="16384" width="9" style="14"/>
  </cols>
  <sheetData>
    <row r="1" spans="1:6" ht="21.75" customHeight="1">
      <c r="A1" s="344" t="s">
        <v>134</v>
      </c>
      <c r="B1" s="344"/>
      <c r="C1" s="344"/>
      <c r="D1" s="344"/>
      <c r="E1" s="344"/>
      <c r="F1" s="344"/>
    </row>
    <row r="2" spans="1:6">
      <c r="A2" s="344" t="s">
        <v>117</v>
      </c>
      <c r="B2" s="344"/>
      <c r="C2" s="344"/>
      <c r="D2" s="344"/>
      <c r="E2" s="344"/>
      <c r="F2" s="344"/>
    </row>
    <row r="3" spans="1:6">
      <c r="A3" s="345" t="s">
        <v>270</v>
      </c>
      <c r="B3" s="345"/>
      <c r="C3" s="345"/>
      <c r="D3" s="345"/>
      <c r="E3" s="345"/>
      <c r="F3" s="345"/>
    </row>
    <row r="4" spans="1:6">
      <c r="A4" s="62" t="s">
        <v>118</v>
      </c>
      <c r="B4" s="39"/>
      <c r="C4" s="39"/>
      <c r="D4" s="39"/>
      <c r="E4" s="39"/>
      <c r="F4" s="39"/>
    </row>
    <row r="5" spans="1:6">
      <c r="A5" s="17"/>
      <c r="B5" s="346" t="s">
        <v>2</v>
      </c>
      <c r="C5" s="347" t="s">
        <v>3</v>
      </c>
      <c r="D5" s="349" t="s">
        <v>45</v>
      </c>
      <c r="E5" s="18" t="s">
        <v>46</v>
      </c>
      <c r="F5" s="18" t="s">
        <v>1</v>
      </c>
    </row>
    <row r="6" spans="1:6">
      <c r="A6" s="19"/>
      <c r="B6" s="346"/>
      <c r="C6" s="348"/>
      <c r="D6" s="350"/>
      <c r="E6" s="20" t="s">
        <v>47</v>
      </c>
      <c r="F6" s="20" t="s">
        <v>47</v>
      </c>
    </row>
    <row r="7" spans="1:6">
      <c r="A7" s="21" t="s">
        <v>48</v>
      </c>
      <c r="B7" s="22"/>
      <c r="C7" s="23"/>
      <c r="D7" s="24"/>
      <c r="E7" s="20"/>
      <c r="F7" s="20"/>
    </row>
    <row r="8" spans="1:6">
      <c r="A8" s="25" t="s">
        <v>13</v>
      </c>
      <c r="B8" s="22"/>
      <c r="C8" s="26"/>
      <c r="D8" s="88"/>
      <c r="E8" s="28"/>
      <c r="F8" s="28"/>
    </row>
    <row r="9" spans="1:6">
      <c r="A9" s="29"/>
      <c r="B9" s="22" t="s">
        <v>49</v>
      </c>
      <c r="C9" s="26">
        <v>41100001</v>
      </c>
      <c r="D9" s="30">
        <v>200000</v>
      </c>
      <c r="E9" s="31">
        <v>0</v>
      </c>
      <c r="F9" s="31">
        <v>0</v>
      </c>
    </row>
    <row r="10" spans="1:6">
      <c r="A10" s="29"/>
      <c r="B10" s="22" t="s">
        <v>50</v>
      </c>
      <c r="C10" s="26">
        <v>41100002</v>
      </c>
      <c r="D10" s="30">
        <v>63000</v>
      </c>
      <c r="E10" s="31">
        <v>0</v>
      </c>
      <c r="F10" s="31">
        <v>0</v>
      </c>
    </row>
    <row r="11" spans="1:6">
      <c r="A11" s="29"/>
      <c r="B11" s="22" t="s">
        <v>51</v>
      </c>
      <c r="C11" s="26">
        <v>41100003</v>
      </c>
      <c r="D11" s="30">
        <v>7000</v>
      </c>
      <c r="E11" s="31">
        <v>0</v>
      </c>
      <c r="F11" s="31">
        <v>0</v>
      </c>
    </row>
    <row r="12" spans="1:6">
      <c r="A12" s="29"/>
      <c r="B12" s="32" t="s">
        <v>19</v>
      </c>
      <c r="C12" s="26"/>
      <c r="D12" s="37">
        <f>SUM(D9:D11)</f>
        <v>270000</v>
      </c>
      <c r="E12" s="34">
        <f>SUM(E8:E11)</f>
        <v>0</v>
      </c>
      <c r="F12" s="34">
        <f>SUM(F8:F11)</f>
        <v>0</v>
      </c>
    </row>
    <row r="13" spans="1:6">
      <c r="A13" s="25" t="s">
        <v>52</v>
      </c>
      <c r="B13" s="22"/>
      <c r="C13" s="26"/>
      <c r="D13" s="27"/>
      <c r="E13" s="35"/>
      <c r="F13" s="35"/>
    </row>
    <row r="14" spans="1:6">
      <c r="A14" s="29"/>
      <c r="B14" s="22" t="s">
        <v>53</v>
      </c>
      <c r="C14" s="26">
        <v>41210004</v>
      </c>
      <c r="D14" s="30">
        <v>1500</v>
      </c>
      <c r="E14" s="31">
        <v>29.1</v>
      </c>
      <c r="F14" s="31">
        <v>29.1</v>
      </c>
    </row>
    <row r="15" spans="1:6">
      <c r="A15" s="29"/>
      <c r="B15" s="22" t="s">
        <v>54</v>
      </c>
      <c r="C15" s="26">
        <v>41210005</v>
      </c>
      <c r="D15" s="30">
        <v>0</v>
      </c>
      <c r="E15" s="31">
        <v>0</v>
      </c>
      <c r="F15" s="31">
        <f t="shared" ref="F15:F23" si="0">E15</f>
        <v>0</v>
      </c>
    </row>
    <row r="16" spans="1:6">
      <c r="A16" s="29"/>
      <c r="B16" s="22" t="s">
        <v>55</v>
      </c>
      <c r="C16" s="26">
        <v>41210007</v>
      </c>
      <c r="D16" s="30">
        <v>500</v>
      </c>
      <c r="E16" s="31">
        <v>369</v>
      </c>
      <c r="F16" s="31">
        <v>998</v>
      </c>
    </row>
    <row r="17" spans="1:6">
      <c r="A17" s="29"/>
      <c r="B17" s="22" t="s">
        <v>137</v>
      </c>
      <c r="C17" s="26">
        <v>41210008</v>
      </c>
      <c r="D17" s="30">
        <v>0</v>
      </c>
      <c r="E17" s="31">
        <v>14580</v>
      </c>
      <c r="F17" s="31">
        <v>37360</v>
      </c>
    </row>
    <row r="18" spans="1:6">
      <c r="A18" s="29"/>
      <c r="B18" s="22" t="s">
        <v>56</v>
      </c>
      <c r="C18" s="26">
        <v>41210029</v>
      </c>
      <c r="D18" s="30">
        <v>500</v>
      </c>
      <c r="E18" s="31">
        <v>0</v>
      </c>
      <c r="F18" s="31">
        <v>390</v>
      </c>
    </row>
    <row r="19" spans="1:6">
      <c r="A19" s="29"/>
      <c r="B19" s="22" t="s">
        <v>197</v>
      </c>
      <c r="C19" s="26">
        <v>41210030</v>
      </c>
      <c r="D19" s="30">
        <v>280000</v>
      </c>
      <c r="E19" s="31">
        <v>0</v>
      </c>
      <c r="F19" s="31">
        <f t="shared" si="0"/>
        <v>0</v>
      </c>
    </row>
    <row r="20" spans="1:6">
      <c r="A20" s="29"/>
      <c r="B20" s="22" t="s">
        <v>57</v>
      </c>
      <c r="C20" s="26">
        <v>41219999</v>
      </c>
      <c r="D20" s="30">
        <v>24000</v>
      </c>
      <c r="E20" s="31">
        <v>200</v>
      </c>
      <c r="F20" s="31">
        <v>700</v>
      </c>
    </row>
    <row r="21" spans="1:6">
      <c r="A21" s="29"/>
      <c r="B21" s="22" t="s">
        <v>58</v>
      </c>
      <c r="C21" s="26">
        <v>41220010</v>
      </c>
      <c r="D21" s="30">
        <v>5000</v>
      </c>
      <c r="E21" s="31">
        <v>19028</v>
      </c>
      <c r="F21" s="31">
        <v>24018</v>
      </c>
    </row>
    <row r="22" spans="1:6">
      <c r="A22" s="29"/>
      <c r="B22" s="22" t="s">
        <v>138</v>
      </c>
      <c r="C22" s="26">
        <v>41230007</v>
      </c>
      <c r="D22" s="30">
        <v>2500</v>
      </c>
      <c r="E22" s="31">
        <v>40</v>
      </c>
      <c r="F22" s="31">
        <v>160</v>
      </c>
    </row>
    <row r="23" spans="1:6">
      <c r="A23" s="29"/>
      <c r="B23" s="22" t="s">
        <v>59</v>
      </c>
      <c r="C23" s="26">
        <v>41239999</v>
      </c>
      <c r="D23" s="30">
        <v>0</v>
      </c>
      <c r="E23" s="31">
        <v>0</v>
      </c>
      <c r="F23" s="31">
        <f t="shared" si="0"/>
        <v>0</v>
      </c>
    </row>
    <row r="24" spans="1:6">
      <c r="A24" s="29"/>
      <c r="B24" s="32" t="s">
        <v>19</v>
      </c>
      <c r="C24" s="36"/>
      <c r="D24" s="37">
        <f>SUM(D14:D23)</f>
        <v>314000</v>
      </c>
      <c r="E24" s="38">
        <f>SUM(E13:E23)</f>
        <v>34246.1</v>
      </c>
      <c r="F24" s="38">
        <f>SUM(F13:F23)</f>
        <v>63655.1</v>
      </c>
    </row>
    <row r="25" spans="1:6">
      <c r="A25" s="25" t="s">
        <v>60</v>
      </c>
      <c r="B25" s="22"/>
      <c r="C25" s="26"/>
      <c r="D25" s="30"/>
      <c r="E25" s="28"/>
      <c r="F25" s="28"/>
    </row>
    <row r="26" spans="1:6">
      <c r="A26" s="29"/>
      <c r="B26" s="22" t="s">
        <v>61</v>
      </c>
      <c r="C26" s="26">
        <v>413003</v>
      </c>
      <c r="D26" s="30">
        <v>120000</v>
      </c>
      <c r="E26" s="31">
        <v>0</v>
      </c>
      <c r="F26" s="31">
        <v>0</v>
      </c>
    </row>
    <row r="27" spans="1:6">
      <c r="A27" s="29"/>
      <c r="B27" s="32" t="s">
        <v>19</v>
      </c>
      <c r="C27" s="26"/>
      <c r="D27" s="37">
        <f>SUM(D26:D26)</f>
        <v>120000</v>
      </c>
      <c r="E27" s="38">
        <f>SUM(E26:E26)</f>
        <v>0</v>
      </c>
      <c r="F27" s="38">
        <f>SUM(F26:F26)</f>
        <v>0</v>
      </c>
    </row>
    <row r="28" spans="1:6">
      <c r="A28" s="25" t="s">
        <v>62</v>
      </c>
      <c r="B28" s="22"/>
      <c r="C28" s="26"/>
      <c r="D28" s="30"/>
      <c r="E28" s="35"/>
      <c r="F28" s="35"/>
    </row>
    <row r="29" spans="1:6">
      <c r="A29" s="25"/>
      <c r="B29" s="22"/>
      <c r="C29" s="26"/>
      <c r="D29" s="30">
        <v>0</v>
      </c>
      <c r="E29" s="28"/>
      <c r="F29" s="28"/>
    </row>
    <row r="30" spans="1:6">
      <c r="A30" s="25"/>
      <c r="B30" s="32" t="s">
        <v>19</v>
      </c>
      <c r="C30" s="26"/>
      <c r="D30" s="33">
        <f>SUM(D29)</f>
        <v>0</v>
      </c>
      <c r="E30" s="33">
        <f>SUM(E29)</f>
        <v>0</v>
      </c>
      <c r="F30" s="33">
        <f>SUM(F29)</f>
        <v>0</v>
      </c>
    </row>
    <row r="31" spans="1:6">
      <c r="A31" s="25" t="s">
        <v>63</v>
      </c>
      <c r="B31" s="22"/>
      <c r="C31" s="26"/>
      <c r="D31" s="30"/>
      <c r="E31" s="35"/>
      <c r="F31" s="35"/>
    </row>
    <row r="32" spans="1:6">
      <c r="A32" s="29"/>
      <c r="B32" s="22" t="s">
        <v>64</v>
      </c>
      <c r="C32" s="26">
        <v>41500004</v>
      </c>
      <c r="D32" s="30">
        <v>50000</v>
      </c>
      <c r="E32" s="31">
        <v>0</v>
      </c>
      <c r="F32" s="31">
        <v>0</v>
      </c>
    </row>
    <row r="33" spans="1:6">
      <c r="A33" s="29"/>
      <c r="B33" s="22" t="s">
        <v>65</v>
      </c>
      <c r="C33" s="26">
        <v>41599999</v>
      </c>
      <c r="D33" s="30">
        <v>0</v>
      </c>
      <c r="E33" s="31">
        <v>0</v>
      </c>
      <c r="F33" s="31">
        <v>39900</v>
      </c>
    </row>
    <row r="34" spans="1:6">
      <c r="A34" s="29"/>
      <c r="B34" s="32" t="s">
        <v>19</v>
      </c>
      <c r="C34" s="26"/>
      <c r="D34" s="41">
        <f>SUM(D32:D33)</f>
        <v>50000</v>
      </c>
      <c r="E34" s="41">
        <f>SUM(E32:E33)</f>
        <v>0</v>
      </c>
      <c r="F34" s="41">
        <f>SUM(F32:F33)</f>
        <v>39900</v>
      </c>
    </row>
    <row r="35" spans="1:6">
      <c r="A35" s="72"/>
      <c r="B35" s="73"/>
      <c r="C35" s="74"/>
      <c r="D35" s="75"/>
      <c r="E35" s="75"/>
      <c r="F35" s="75"/>
    </row>
    <row r="36" spans="1:6">
      <c r="A36" s="40" t="s">
        <v>66</v>
      </c>
      <c r="B36" s="76"/>
      <c r="C36" s="20"/>
      <c r="D36" s="41">
        <v>0</v>
      </c>
      <c r="E36" s="35">
        <v>0</v>
      </c>
      <c r="F36" s="35">
        <v>0</v>
      </c>
    </row>
    <row r="37" spans="1:6">
      <c r="A37" s="25"/>
      <c r="B37" s="32" t="s">
        <v>19</v>
      </c>
      <c r="C37" s="26"/>
      <c r="D37" s="41">
        <f>SUM(D36)</f>
        <v>0</v>
      </c>
      <c r="E37" s="41">
        <f>SUM(E36)</f>
        <v>0</v>
      </c>
      <c r="F37" s="41">
        <f>SUM(F36)</f>
        <v>0</v>
      </c>
    </row>
    <row r="38" spans="1:6">
      <c r="A38" s="25" t="s">
        <v>67</v>
      </c>
      <c r="B38" s="22"/>
      <c r="C38" s="26"/>
      <c r="D38" s="27"/>
      <c r="E38" s="28"/>
      <c r="F38" s="28"/>
    </row>
    <row r="39" spans="1:6">
      <c r="A39" s="25" t="s">
        <v>68</v>
      </c>
      <c r="B39" s="22"/>
      <c r="C39" s="26"/>
      <c r="D39" s="27"/>
      <c r="E39" s="28"/>
      <c r="F39" s="28"/>
    </row>
    <row r="40" spans="1:6">
      <c r="A40" s="29"/>
      <c r="B40" s="22" t="s">
        <v>69</v>
      </c>
      <c r="C40" s="26">
        <v>42100001</v>
      </c>
      <c r="D40" s="30">
        <v>200000</v>
      </c>
      <c r="E40" s="31">
        <v>56332.99</v>
      </c>
      <c r="F40" s="31">
        <v>56332.99</v>
      </c>
    </row>
    <row r="41" spans="1:6">
      <c r="A41" s="29"/>
      <c r="B41" s="22" t="s">
        <v>70</v>
      </c>
      <c r="C41" s="26">
        <v>42100002</v>
      </c>
      <c r="D41" s="30">
        <v>8000000</v>
      </c>
      <c r="E41" s="31">
        <v>1656423.58</v>
      </c>
      <c r="F41" s="31">
        <v>3011485.71</v>
      </c>
    </row>
    <row r="42" spans="1:6">
      <c r="A42" s="29"/>
      <c r="B42" s="22" t="s">
        <v>71</v>
      </c>
      <c r="C42" s="26">
        <v>42100004</v>
      </c>
      <c r="D42" s="30">
        <v>3200000</v>
      </c>
      <c r="E42" s="31">
        <v>348072.01</v>
      </c>
      <c r="F42" s="31">
        <v>825711.78</v>
      </c>
    </row>
    <row r="43" spans="1:6">
      <c r="A43" s="29"/>
      <c r="B43" s="22" t="s">
        <v>72</v>
      </c>
      <c r="C43" s="26">
        <v>42100005</v>
      </c>
      <c r="D43" s="30">
        <v>120000</v>
      </c>
      <c r="E43" s="31">
        <v>29564.400000000001</v>
      </c>
      <c r="F43" s="31">
        <v>29564.400000000001</v>
      </c>
    </row>
    <row r="44" spans="1:6">
      <c r="A44" s="29"/>
      <c r="B44" s="22" t="s">
        <v>73</v>
      </c>
      <c r="C44" s="26">
        <v>42100006</v>
      </c>
      <c r="D44" s="30">
        <v>1700000</v>
      </c>
      <c r="E44" s="31">
        <v>0</v>
      </c>
      <c r="F44" s="31">
        <v>0</v>
      </c>
    </row>
    <row r="45" spans="1:6">
      <c r="A45" s="29"/>
      <c r="B45" s="22" t="s">
        <v>74</v>
      </c>
      <c r="C45" s="26">
        <v>42100007</v>
      </c>
      <c r="D45" s="30">
        <v>3500000</v>
      </c>
      <c r="E45" s="31">
        <v>429996.9</v>
      </c>
      <c r="F45" s="31">
        <v>1419363.99</v>
      </c>
    </row>
    <row r="46" spans="1:6">
      <c r="A46" s="29"/>
      <c r="B46" s="22" t="s">
        <v>208</v>
      </c>
      <c r="C46" s="26">
        <v>42100010</v>
      </c>
      <c r="D46" s="30">
        <v>0</v>
      </c>
      <c r="E46" s="31">
        <v>0</v>
      </c>
      <c r="F46" s="31">
        <v>0</v>
      </c>
    </row>
    <row r="47" spans="1:6">
      <c r="A47" s="29"/>
      <c r="B47" s="22" t="s">
        <v>75</v>
      </c>
      <c r="C47" s="26">
        <v>42100011</v>
      </c>
      <c r="D47" s="30">
        <v>0</v>
      </c>
      <c r="E47" s="31">
        <v>0</v>
      </c>
      <c r="F47" s="31">
        <f t="shared" ref="F47:F53" si="1">E47</f>
        <v>0</v>
      </c>
    </row>
    <row r="48" spans="1:6">
      <c r="A48" s="29"/>
      <c r="B48" s="22" t="s">
        <v>76</v>
      </c>
      <c r="C48" s="26">
        <v>42100012</v>
      </c>
      <c r="D48" s="30">
        <v>100000</v>
      </c>
      <c r="E48" s="31">
        <v>43628.49</v>
      </c>
      <c r="F48" s="31">
        <v>43628.49</v>
      </c>
    </row>
    <row r="49" spans="1:8">
      <c r="A49" s="29"/>
      <c r="B49" s="22" t="s">
        <v>135</v>
      </c>
      <c r="C49" s="26">
        <v>42100013</v>
      </c>
      <c r="D49" s="30">
        <v>100000</v>
      </c>
      <c r="E49" s="31">
        <v>0</v>
      </c>
      <c r="F49" s="31">
        <v>11541.82</v>
      </c>
    </row>
    <row r="50" spans="1:8">
      <c r="A50" s="29"/>
      <c r="B50" s="22" t="s">
        <v>77</v>
      </c>
      <c r="C50" s="26">
        <v>42100014</v>
      </c>
      <c r="D50" s="30">
        <v>2000</v>
      </c>
      <c r="E50" s="31">
        <v>0</v>
      </c>
      <c r="F50" s="31">
        <v>0</v>
      </c>
    </row>
    <row r="51" spans="1:8">
      <c r="A51" s="29"/>
      <c r="B51" s="22" t="s">
        <v>78</v>
      </c>
      <c r="C51" s="26">
        <v>42100015</v>
      </c>
      <c r="D51" s="30">
        <v>500000</v>
      </c>
      <c r="E51" s="42">
        <v>72006</v>
      </c>
      <c r="F51" s="31">
        <v>142442</v>
      </c>
    </row>
    <row r="52" spans="1:8">
      <c r="A52" s="29"/>
      <c r="B52" s="22" t="s">
        <v>79</v>
      </c>
      <c r="C52" s="26">
        <v>42100017</v>
      </c>
      <c r="D52" s="30">
        <v>0</v>
      </c>
      <c r="E52" s="42">
        <v>0</v>
      </c>
      <c r="F52" s="31">
        <f t="shared" si="1"/>
        <v>0</v>
      </c>
    </row>
    <row r="53" spans="1:8">
      <c r="A53" s="29"/>
      <c r="B53" s="22" t="s">
        <v>80</v>
      </c>
      <c r="C53" s="26">
        <v>42199999</v>
      </c>
      <c r="D53" s="43">
        <v>0</v>
      </c>
      <c r="E53" s="44">
        <v>0</v>
      </c>
      <c r="F53" s="31">
        <f t="shared" si="1"/>
        <v>0</v>
      </c>
    </row>
    <row r="54" spans="1:8">
      <c r="A54" s="29"/>
      <c r="B54" s="32" t="s">
        <v>19</v>
      </c>
      <c r="C54" s="26"/>
      <c r="D54" s="37">
        <f>SUM(D40:D53)</f>
        <v>17422000</v>
      </c>
      <c r="E54" s="37">
        <f>SUM(E40:E53)</f>
        <v>2636024.37</v>
      </c>
      <c r="F54" s="37">
        <f>SUM(F40:F53)</f>
        <v>5540071.1800000006</v>
      </c>
    </row>
    <row r="55" spans="1:8">
      <c r="A55" s="25" t="s">
        <v>81</v>
      </c>
      <c r="B55" s="22"/>
      <c r="C55" s="26"/>
      <c r="D55" s="30"/>
      <c r="E55" s="31"/>
      <c r="F55" s="31"/>
    </row>
    <row r="56" spans="1:8">
      <c r="A56" s="25" t="s">
        <v>82</v>
      </c>
      <c r="B56" s="22"/>
      <c r="C56" s="26">
        <v>431002</v>
      </c>
      <c r="D56" s="27"/>
      <c r="E56" s="28"/>
      <c r="F56" s="28"/>
    </row>
    <row r="57" spans="1:8">
      <c r="A57" s="29"/>
      <c r="B57" s="22" t="s">
        <v>83</v>
      </c>
      <c r="C57" s="26"/>
      <c r="D57" s="30"/>
      <c r="E57" s="31"/>
      <c r="F57" s="31"/>
    </row>
    <row r="58" spans="1:8">
      <c r="A58" s="29"/>
      <c r="B58" s="22" t="s">
        <v>84</v>
      </c>
      <c r="C58" s="26">
        <v>43100002</v>
      </c>
      <c r="D58" s="30">
        <v>29044000</v>
      </c>
      <c r="E58" s="31">
        <v>3107902.5</v>
      </c>
      <c r="F58" s="31">
        <v>6215805</v>
      </c>
    </row>
    <row r="59" spans="1:8">
      <c r="A59" s="29"/>
      <c r="B59" s="22" t="s">
        <v>87</v>
      </c>
      <c r="C59" s="26"/>
      <c r="D59" s="30"/>
      <c r="E59" s="31"/>
      <c r="F59" s="31">
        <f t="shared" ref="F59:F74" si="2">E59</f>
        <v>0</v>
      </c>
    </row>
    <row r="60" spans="1:8">
      <c r="A60" s="29"/>
      <c r="B60" s="22" t="s">
        <v>88</v>
      </c>
      <c r="C60" s="26"/>
      <c r="D60" s="30"/>
      <c r="E60" s="31">
        <v>2119800</v>
      </c>
      <c r="F60" s="31">
        <v>4239600</v>
      </c>
      <c r="H60" s="16" t="s">
        <v>186</v>
      </c>
    </row>
    <row r="61" spans="1:8">
      <c r="A61" s="29"/>
      <c r="B61" s="22" t="s">
        <v>89</v>
      </c>
      <c r="C61" s="26"/>
      <c r="D61" s="30"/>
      <c r="E61" s="31">
        <v>537600</v>
      </c>
      <c r="F61" s="31">
        <v>1075200</v>
      </c>
    </row>
    <row r="62" spans="1:8">
      <c r="A62" s="29"/>
      <c r="B62" s="22" t="s">
        <v>90</v>
      </c>
      <c r="C62" s="26"/>
      <c r="D62" s="30"/>
      <c r="E62" s="31"/>
      <c r="F62" s="31"/>
    </row>
    <row r="63" spans="1:8">
      <c r="A63" s="29"/>
      <c r="B63" s="22" t="s">
        <v>91</v>
      </c>
      <c r="C63" s="26"/>
      <c r="D63" s="30"/>
      <c r="E63" s="31">
        <v>0</v>
      </c>
      <c r="F63" s="31">
        <v>12000</v>
      </c>
    </row>
    <row r="64" spans="1:8">
      <c r="A64" s="29"/>
      <c r="B64" s="22" t="s">
        <v>85</v>
      </c>
      <c r="C64" s="26"/>
      <c r="D64" s="30"/>
      <c r="E64" s="31"/>
      <c r="F64" s="31">
        <f t="shared" si="2"/>
        <v>0</v>
      </c>
    </row>
    <row r="65" spans="1:7">
      <c r="A65" s="29"/>
      <c r="B65" s="22" t="s">
        <v>92</v>
      </c>
      <c r="C65" s="26"/>
      <c r="D65" s="30"/>
      <c r="E65" s="31"/>
      <c r="F65" s="31">
        <f t="shared" si="2"/>
        <v>0</v>
      </c>
    </row>
    <row r="66" spans="1:7">
      <c r="A66" s="29"/>
      <c r="B66" s="22" t="s">
        <v>93</v>
      </c>
      <c r="C66" s="26"/>
      <c r="D66" s="30"/>
      <c r="E66" s="31">
        <v>0</v>
      </c>
      <c r="F66" s="31">
        <v>109703</v>
      </c>
    </row>
    <row r="67" spans="1:7">
      <c r="A67" s="29"/>
      <c r="B67" s="22" t="s">
        <v>94</v>
      </c>
      <c r="C67" s="26"/>
      <c r="D67" s="30"/>
      <c r="E67" s="31"/>
      <c r="F67" s="31">
        <f t="shared" si="2"/>
        <v>0</v>
      </c>
    </row>
    <row r="68" spans="1:7">
      <c r="A68" s="29"/>
      <c r="B68" s="22" t="s">
        <v>136</v>
      </c>
      <c r="C68" s="26"/>
      <c r="D68" s="30"/>
      <c r="E68" s="31">
        <v>0</v>
      </c>
      <c r="F68" s="31">
        <v>297700</v>
      </c>
    </row>
    <row r="69" spans="1:7">
      <c r="A69" s="29"/>
      <c r="B69" s="22"/>
      <c r="C69" s="26"/>
      <c r="D69" s="30"/>
      <c r="E69" s="31"/>
      <c r="F69" s="31"/>
    </row>
    <row r="70" spans="1:7">
      <c r="A70" s="19"/>
      <c r="B70" s="149"/>
      <c r="C70" s="150"/>
      <c r="D70" s="43"/>
      <c r="E70" s="44"/>
      <c r="F70" s="44"/>
    </row>
    <row r="71" spans="1:7">
      <c r="A71" s="17"/>
      <c r="B71" s="76"/>
      <c r="C71" s="20"/>
      <c r="D71" s="203"/>
      <c r="E71" s="204"/>
      <c r="F71" s="204"/>
    </row>
    <row r="72" spans="1:7">
      <c r="A72" s="29"/>
      <c r="B72" s="22" t="s">
        <v>209</v>
      </c>
      <c r="C72" s="26"/>
      <c r="D72" s="30"/>
      <c r="E72" s="31"/>
      <c r="F72" s="31"/>
      <c r="G72" s="16" t="s">
        <v>140</v>
      </c>
    </row>
    <row r="73" spans="1:7">
      <c r="A73" s="29"/>
      <c r="B73" s="22" t="s">
        <v>227</v>
      </c>
      <c r="C73" s="26"/>
      <c r="D73" s="30"/>
      <c r="E73" s="31">
        <v>675210</v>
      </c>
      <c r="F73" s="31">
        <v>1321620</v>
      </c>
      <c r="G73" s="16" t="s">
        <v>140</v>
      </c>
    </row>
    <row r="74" spans="1:7">
      <c r="A74" s="29"/>
      <c r="B74" s="22" t="s">
        <v>95</v>
      </c>
      <c r="C74" s="26"/>
      <c r="D74" s="30"/>
      <c r="E74" s="31">
        <v>0</v>
      </c>
      <c r="F74" s="31">
        <f t="shared" si="2"/>
        <v>0</v>
      </c>
    </row>
    <row r="75" spans="1:7">
      <c r="A75" s="29"/>
      <c r="B75" s="22" t="s">
        <v>96</v>
      </c>
      <c r="C75" s="26"/>
      <c r="D75" s="30"/>
      <c r="E75" s="31">
        <v>0</v>
      </c>
      <c r="F75" s="31">
        <v>389300</v>
      </c>
    </row>
    <row r="76" spans="1:7">
      <c r="A76" s="29"/>
      <c r="B76" s="22" t="s">
        <v>97</v>
      </c>
      <c r="C76" s="26"/>
      <c r="D76" s="30"/>
      <c r="E76" s="31"/>
      <c r="F76" s="31"/>
    </row>
    <row r="77" spans="1:7">
      <c r="A77" s="29"/>
      <c r="B77" s="22" t="s">
        <v>98</v>
      </c>
      <c r="C77" s="26"/>
      <c r="D77" s="30"/>
      <c r="E77" s="31">
        <v>0</v>
      </c>
      <c r="F77" s="31">
        <v>333418</v>
      </c>
    </row>
    <row r="78" spans="1:7">
      <c r="A78" s="29"/>
      <c r="B78" s="22" t="s">
        <v>99</v>
      </c>
      <c r="C78" s="26"/>
      <c r="D78" s="30"/>
      <c r="E78" s="31"/>
      <c r="F78" s="31">
        <v>0</v>
      </c>
    </row>
    <row r="79" spans="1:7">
      <c r="A79" s="29"/>
      <c r="B79" s="22" t="s">
        <v>98</v>
      </c>
      <c r="C79" s="26"/>
      <c r="D79" s="30"/>
      <c r="E79" s="31">
        <v>0</v>
      </c>
      <c r="F79" s="31">
        <v>696000</v>
      </c>
    </row>
    <row r="80" spans="1:7">
      <c r="A80" s="29"/>
      <c r="B80" s="22" t="s">
        <v>139</v>
      </c>
      <c r="C80" s="26"/>
      <c r="D80" s="30"/>
      <c r="E80" s="31">
        <v>0</v>
      </c>
      <c r="F80" s="31">
        <v>15000</v>
      </c>
    </row>
    <row r="81" spans="1:6">
      <c r="A81" s="29"/>
      <c r="B81" s="22" t="s">
        <v>268</v>
      </c>
      <c r="C81" s="26"/>
      <c r="D81" s="30"/>
      <c r="E81" s="31">
        <v>0</v>
      </c>
      <c r="F81" s="31">
        <v>180000</v>
      </c>
    </row>
    <row r="82" spans="1:6">
      <c r="A82" s="29"/>
      <c r="B82" s="22"/>
      <c r="C82" s="26"/>
      <c r="D82" s="30"/>
      <c r="E82" s="31"/>
      <c r="F82" s="31"/>
    </row>
    <row r="83" spans="1:6">
      <c r="A83" s="29"/>
      <c r="B83" s="22"/>
      <c r="C83" s="26"/>
      <c r="D83" s="30"/>
      <c r="E83" s="31"/>
      <c r="F83" s="31"/>
    </row>
    <row r="84" spans="1:6">
      <c r="A84" s="29"/>
      <c r="B84" s="32" t="s">
        <v>19</v>
      </c>
      <c r="C84" s="26"/>
      <c r="D84" s="37">
        <f>SUM(D57:D58)</f>
        <v>29044000</v>
      </c>
      <c r="E84" s="37">
        <f>SUM(E57:E81)</f>
        <v>6440512.5</v>
      </c>
      <c r="F84" s="37">
        <f>SUM(F57:F81)</f>
        <v>14885346</v>
      </c>
    </row>
    <row r="85" spans="1:6" ht="27" customHeight="1">
      <c r="A85" s="46"/>
      <c r="B85" s="47" t="s">
        <v>86</v>
      </c>
      <c r="C85" s="48"/>
      <c r="D85" s="45">
        <f>SUM(D12,D24:D25,D27,D34,D54,D84)</f>
        <v>47220000</v>
      </c>
      <c r="E85" s="45">
        <f>SUM(E12,E24,E27,E30,E34,E37,E54,E84)</f>
        <v>9110782.9700000007</v>
      </c>
      <c r="F85" s="45">
        <f>SUM(F12,F24,F27,F30,F34,F37,F54,F84)</f>
        <v>20528972.280000001</v>
      </c>
    </row>
    <row r="90" spans="1:6">
      <c r="B90" s="146"/>
      <c r="C90" s="351"/>
      <c r="D90" s="351"/>
      <c r="E90" s="351"/>
    </row>
    <row r="91" spans="1:6">
      <c r="B91" s="147"/>
      <c r="C91" s="351"/>
      <c r="D91" s="351"/>
      <c r="E91" s="351"/>
    </row>
    <row r="92" spans="1:6">
      <c r="B92" s="148"/>
      <c r="C92" s="343"/>
      <c r="D92" s="343"/>
      <c r="E92" s="343"/>
    </row>
    <row r="93" spans="1:6">
      <c r="B93" s="148"/>
      <c r="C93" s="148"/>
      <c r="D93" s="148"/>
      <c r="E93" s="148"/>
    </row>
    <row r="94" spans="1:6">
      <c r="B94" s="148"/>
      <c r="C94" s="148"/>
      <c r="D94" s="148"/>
      <c r="E94" s="148"/>
    </row>
    <row r="96" spans="1:6">
      <c r="B96" s="351"/>
      <c r="C96" s="351"/>
      <c r="D96" s="351"/>
    </row>
    <row r="97" spans="2:4">
      <c r="B97" s="351"/>
      <c r="C97" s="351"/>
      <c r="D97" s="351"/>
    </row>
    <row r="98" spans="2:4">
      <c r="B98" s="343"/>
      <c r="C98" s="343"/>
      <c r="D98" s="343"/>
    </row>
  </sheetData>
  <mergeCells count="12">
    <mergeCell ref="B98:D98"/>
    <mergeCell ref="A1:F1"/>
    <mergeCell ref="A2:F2"/>
    <mergeCell ref="A3:F3"/>
    <mergeCell ref="B5:B6"/>
    <mergeCell ref="C5:C6"/>
    <mergeCell ref="D5:D6"/>
    <mergeCell ref="C91:E91"/>
    <mergeCell ref="C90:E90"/>
    <mergeCell ref="C92:E92"/>
    <mergeCell ref="B96:D96"/>
    <mergeCell ref="B97:D97"/>
  </mergeCells>
  <pageMargins left="0.19685039370078741" right="0.15748031496062992" top="0" bottom="0" header="0.15748031496062992" footer="0.15748031496062992"/>
  <pageSetup paperSize="9" orientation="portrait" verticalDpi="0" copies="3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9"/>
  <sheetViews>
    <sheetView workbookViewId="0">
      <selection activeCell="G7" sqref="G7"/>
    </sheetView>
  </sheetViews>
  <sheetFormatPr defaultRowHeight="21"/>
  <cols>
    <col min="1" max="1" width="11" style="49" customWidth="1"/>
    <col min="2" max="2" width="14.5" style="49" customWidth="1"/>
    <col min="3" max="3" width="14.375" style="49" customWidth="1"/>
    <col min="4" max="4" width="16.25" style="49" customWidth="1"/>
    <col min="5" max="5" width="29" style="49" customWidth="1"/>
    <col min="6" max="6" width="39.125" style="49" customWidth="1"/>
    <col min="7" max="7" width="9.5" style="49" customWidth="1"/>
    <col min="8" max="16384" width="9" style="49"/>
  </cols>
  <sheetData>
    <row r="1" spans="1:7">
      <c r="A1" s="352" t="s">
        <v>134</v>
      </c>
      <c r="B1" s="352"/>
      <c r="C1" s="352"/>
      <c r="D1" s="352"/>
      <c r="E1" s="352"/>
      <c r="F1" s="352"/>
      <c r="G1" s="352"/>
    </row>
    <row r="2" spans="1:7">
      <c r="A2" s="352" t="s">
        <v>117</v>
      </c>
      <c r="B2" s="352"/>
      <c r="C2" s="352"/>
      <c r="D2" s="352"/>
      <c r="E2" s="352"/>
      <c r="F2" s="352"/>
      <c r="G2" s="352"/>
    </row>
    <row r="3" spans="1:7">
      <c r="A3" s="352" t="s">
        <v>271</v>
      </c>
      <c r="B3" s="352"/>
      <c r="C3" s="352"/>
      <c r="D3" s="352"/>
      <c r="E3" s="352"/>
      <c r="F3" s="352"/>
      <c r="G3" s="352"/>
    </row>
    <row r="4" spans="1:7">
      <c r="A4" s="353" t="s">
        <v>119</v>
      </c>
      <c r="B4" s="353"/>
      <c r="C4" s="353"/>
      <c r="D4" s="353"/>
      <c r="E4" s="353"/>
      <c r="F4" s="353"/>
      <c r="G4" s="353"/>
    </row>
    <row r="5" spans="1:7">
      <c r="A5" s="50" t="s">
        <v>100</v>
      </c>
      <c r="B5" s="50" t="s">
        <v>101</v>
      </c>
      <c r="C5" s="50" t="s">
        <v>102</v>
      </c>
      <c r="D5" s="50" t="s">
        <v>103</v>
      </c>
      <c r="E5" s="50" t="s">
        <v>104</v>
      </c>
      <c r="F5" s="50" t="s">
        <v>105</v>
      </c>
      <c r="G5" s="50" t="s">
        <v>4</v>
      </c>
    </row>
    <row r="6" spans="1:7">
      <c r="A6" s="51" t="s">
        <v>106</v>
      </c>
      <c r="B6" s="51" t="s">
        <v>107</v>
      </c>
      <c r="C6" s="51" t="s">
        <v>108</v>
      </c>
      <c r="D6" s="51" t="s">
        <v>28</v>
      </c>
      <c r="E6" s="51" t="s">
        <v>109</v>
      </c>
      <c r="F6" s="51" t="s">
        <v>110</v>
      </c>
      <c r="G6" s="52">
        <v>184380.9</v>
      </c>
    </row>
    <row r="7" spans="1:7">
      <c r="A7" s="53"/>
      <c r="B7" s="53"/>
      <c r="C7" s="53"/>
      <c r="D7" s="53"/>
      <c r="E7" s="53" t="s">
        <v>111</v>
      </c>
      <c r="F7" s="53" t="s">
        <v>112</v>
      </c>
      <c r="G7" s="54"/>
    </row>
    <row r="8" spans="1:7">
      <c r="A8" s="53"/>
      <c r="B8" s="53"/>
      <c r="C8" s="53"/>
      <c r="D8" s="53"/>
      <c r="E8" s="53"/>
      <c r="F8" s="53"/>
      <c r="G8" s="54"/>
    </row>
    <row r="9" spans="1:7">
      <c r="A9" s="53"/>
      <c r="B9" s="53"/>
      <c r="C9" s="53"/>
      <c r="D9" s="53"/>
      <c r="E9" s="53"/>
      <c r="F9" s="53"/>
      <c r="G9" s="54"/>
    </row>
    <row r="10" spans="1:7">
      <c r="A10" s="53"/>
      <c r="B10" s="53"/>
      <c r="C10" s="53"/>
      <c r="D10" s="53"/>
      <c r="E10" s="53"/>
      <c r="F10" s="53"/>
      <c r="G10" s="54"/>
    </row>
    <row r="11" spans="1:7">
      <c r="A11" s="53"/>
      <c r="B11" s="53"/>
      <c r="C11" s="53"/>
      <c r="D11" s="53"/>
      <c r="E11" s="53"/>
      <c r="F11" s="53"/>
      <c r="G11" s="54"/>
    </row>
    <row r="12" spans="1:7">
      <c r="A12" s="53"/>
      <c r="B12" s="53"/>
      <c r="C12" s="53"/>
      <c r="D12" s="53"/>
      <c r="E12" s="53"/>
      <c r="F12" s="53"/>
      <c r="G12" s="54"/>
    </row>
    <row r="13" spans="1:7">
      <c r="A13" s="53"/>
      <c r="B13" s="53"/>
      <c r="C13" s="53"/>
      <c r="D13" s="53"/>
      <c r="E13" s="53"/>
      <c r="F13" s="53"/>
      <c r="G13" s="54"/>
    </row>
    <row r="14" spans="1:7">
      <c r="A14" s="53"/>
      <c r="B14" s="53"/>
      <c r="C14" s="53"/>
      <c r="D14" s="53"/>
      <c r="E14" s="53"/>
      <c r="F14" s="53"/>
      <c r="G14" s="54"/>
    </row>
    <row r="15" spans="1:7">
      <c r="A15" s="53"/>
      <c r="B15" s="53"/>
      <c r="C15" s="53"/>
      <c r="D15" s="53"/>
      <c r="E15" s="53"/>
      <c r="F15" s="53"/>
      <c r="G15" s="54"/>
    </row>
    <row r="16" spans="1:7">
      <c r="A16" s="53"/>
      <c r="B16" s="53"/>
      <c r="C16" s="53"/>
      <c r="D16" s="53"/>
      <c r="E16" s="53"/>
      <c r="F16" s="53"/>
      <c r="G16" s="54"/>
    </row>
    <row r="17" spans="1:8">
      <c r="A17" s="53"/>
      <c r="B17" s="53"/>
      <c r="C17" s="53"/>
      <c r="D17" s="53"/>
      <c r="E17" s="53"/>
      <c r="F17" s="53"/>
      <c r="G17" s="54"/>
    </row>
    <row r="18" spans="1:8">
      <c r="A18" s="53"/>
      <c r="B18" s="53"/>
      <c r="C18" s="53"/>
      <c r="D18" s="53"/>
      <c r="E18" s="53"/>
      <c r="F18" s="53"/>
      <c r="G18" s="54"/>
    </row>
    <row r="19" spans="1:8">
      <c r="A19" s="53"/>
      <c r="B19" s="53"/>
      <c r="C19" s="53"/>
      <c r="D19" s="53"/>
      <c r="E19" s="53"/>
      <c r="F19" s="53"/>
      <c r="G19" s="54"/>
    </row>
    <row r="20" spans="1:8">
      <c r="A20" s="53"/>
      <c r="B20" s="53"/>
      <c r="C20" s="53"/>
      <c r="D20" s="53"/>
      <c r="E20" s="53"/>
      <c r="F20" s="53"/>
      <c r="G20" s="54"/>
    </row>
    <row r="21" spans="1:8">
      <c r="A21" s="53"/>
      <c r="B21" s="53"/>
      <c r="C21" s="53"/>
      <c r="D21" s="53"/>
      <c r="E21" s="53"/>
      <c r="F21" s="53"/>
      <c r="G21" s="54"/>
    </row>
    <row r="22" spans="1:8">
      <c r="A22" s="53"/>
      <c r="B22" s="53"/>
      <c r="C22" s="53"/>
      <c r="D22" s="53"/>
      <c r="E22" s="53"/>
      <c r="F22" s="53"/>
      <c r="G22" s="54"/>
    </row>
    <row r="23" spans="1:8">
      <c r="A23" s="53"/>
      <c r="B23" s="53"/>
      <c r="C23" s="53"/>
      <c r="D23" s="53"/>
      <c r="E23" s="53"/>
      <c r="F23" s="53"/>
      <c r="G23" s="54"/>
    </row>
    <row r="24" spans="1:8">
      <c r="A24" s="53"/>
      <c r="B24" s="53"/>
      <c r="C24" s="53"/>
      <c r="D24" s="53"/>
      <c r="E24" s="53"/>
      <c r="F24" s="53"/>
      <c r="G24" s="54"/>
    </row>
    <row r="25" spans="1:8">
      <c r="A25" s="53"/>
      <c r="B25" s="53"/>
      <c r="C25" s="53"/>
      <c r="D25" s="53"/>
      <c r="E25" s="53"/>
      <c r="F25" s="53"/>
      <c r="G25" s="54"/>
    </row>
    <row r="26" spans="1:8">
      <c r="A26" s="354" t="s">
        <v>19</v>
      </c>
      <c r="B26" s="355"/>
      <c r="C26" s="355"/>
      <c r="D26" s="355"/>
      <c r="E26" s="355"/>
      <c r="F26" s="356"/>
      <c r="G26" s="55">
        <f>SUM(G5:G25)</f>
        <v>184380.9</v>
      </c>
    </row>
    <row r="31" spans="1:8">
      <c r="B31" s="146"/>
      <c r="E31" s="146"/>
      <c r="F31" s="351"/>
      <c r="G31" s="351"/>
      <c r="H31" s="351"/>
    </row>
    <row r="32" spans="1:8">
      <c r="B32" s="147"/>
      <c r="E32" s="147"/>
      <c r="F32" s="351"/>
      <c r="G32" s="351"/>
      <c r="H32" s="351"/>
    </row>
    <row r="33" spans="2:8">
      <c r="B33" s="148"/>
      <c r="E33" s="148"/>
      <c r="F33" s="343"/>
      <c r="G33" s="343"/>
      <c r="H33" s="343"/>
    </row>
    <row r="34" spans="2:8" ht="23.25">
      <c r="B34" s="14"/>
      <c r="E34" s="14"/>
      <c r="F34" s="15"/>
      <c r="G34" s="14"/>
      <c r="H34" s="14"/>
    </row>
    <row r="35" spans="2:8" ht="23.25">
      <c r="E35" s="14"/>
      <c r="F35" s="15"/>
      <c r="G35" s="14"/>
      <c r="H35" s="14"/>
    </row>
    <row r="36" spans="2:8" ht="23.25">
      <c r="E36" s="146"/>
      <c r="F36" s="15"/>
      <c r="G36" s="14"/>
      <c r="H36" s="14"/>
    </row>
    <row r="37" spans="2:8" ht="23.25">
      <c r="E37" s="351"/>
      <c r="F37" s="351"/>
      <c r="G37" s="14"/>
      <c r="H37" s="14"/>
    </row>
    <row r="38" spans="2:8" ht="23.25">
      <c r="E38" s="343"/>
      <c r="F38" s="343"/>
      <c r="G38" s="14"/>
      <c r="H38" s="14"/>
    </row>
    <row r="39" spans="2:8" ht="23.25">
      <c r="E39" s="14"/>
      <c r="F39" s="15"/>
      <c r="G39" s="14"/>
      <c r="H39" s="14"/>
    </row>
  </sheetData>
  <mergeCells count="10">
    <mergeCell ref="F31:H31"/>
    <mergeCell ref="F32:H32"/>
    <mergeCell ref="F33:H33"/>
    <mergeCell ref="E37:F37"/>
    <mergeCell ref="E38:F38"/>
    <mergeCell ref="A1:G1"/>
    <mergeCell ref="A2:G2"/>
    <mergeCell ref="A3:G3"/>
    <mergeCell ref="A4:G4"/>
    <mergeCell ref="A26:F26"/>
  </mergeCells>
  <pageMargins left="0.31496062992125984" right="0.15748031496062992" top="0.31496062992125984" bottom="0.31496062992125984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E51"/>
  <sheetViews>
    <sheetView workbookViewId="0">
      <pane xSplit="2" topLeftCell="C1" activePane="topRight" state="frozen"/>
      <selection activeCell="A10" sqref="A10"/>
      <selection pane="topRight" activeCell="B36" sqref="B36"/>
    </sheetView>
  </sheetViews>
  <sheetFormatPr defaultRowHeight="24"/>
  <cols>
    <col min="1" max="1" width="11.375" style="14" customWidth="1"/>
    <col min="2" max="2" width="39.25" style="56" customWidth="1"/>
    <col min="3" max="3" width="14" style="56" customWidth="1"/>
    <col min="4" max="4" width="10" style="56" customWidth="1"/>
    <col min="5" max="16" width="10.375" style="56" customWidth="1"/>
    <col min="17" max="17" width="13.375" style="56" customWidth="1"/>
    <col min="18" max="29" width="10.375" style="56" customWidth="1"/>
    <col min="30" max="30" width="13.375" style="56" customWidth="1"/>
    <col min="31" max="31" width="11.375" style="56" bestFit="1" customWidth="1"/>
    <col min="32" max="16384" width="9" style="56"/>
  </cols>
  <sheetData>
    <row r="1" spans="1:4">
      <c r="A1" s="344" t="s">
        <v>134</v>
      </c>
      <c r="B1" s="344"/>
      <c r="C1" s="344"/>
      <c r="D1" s="344"/>
    </row>
    <row r="2" spans="1:4">
      <c r="A2" s="344" t="s">
        <v>117</v>
      </c>
      <c r="B2" s="344"/>
      <c r="C2" s="344"/>
      <c r="D2" s="344"/>
    </row>
    <row r="3" spans="1:4">
      <c r="A3" s="344" t="s">
        <v>272</v>
      </c>
      <c r="B3" s="344"/>
      <c r="C3" s="344"/>
      <c r="D3" s="344"/>
    </row>
    <row r="4" spans="1:4">
      <c r="A4" s="15"/>
      <c r="B4" s="15"/>
      <c r="C4" s="15"/>
    </row>
    <row r="5" spans="1:4">
      <c r="A5" s="57" t="s">
        <v>120</v>
      </c>
      <c r="B5" s="58" t="s">
        <v>113</v>
      </c>
    </row>
    <row r="6" spans="1:4">
      <c r="A6" s="57"/>
      <c r="B6" s="58"/>
    </row>
    <row r="7" spans="1:4">
      <c r="B7" s="56" t="s">
        <v>21</v>
      </c>
      <c r="C7" s="59">
        <v>21116.26</v>
      </c>
    </row>
    <row r="8" spans="1:4">
      <c r="B8" s="56" t="s">
        <v>114</v>
      </c>
      <c r="C8" s="59">
        <v>4007.59</v>
      </c>
    </row>
    <row r="9" spans="1:4">
      <c r="B9" s="56" t="s">
        <v>39</v>
      </c>
      <c r="C9" s="59">
        <v>236496.85</v>
      </c>
    </row>
    <row r="10" spans="1:4">
      <c r="B10" s="56" t="s">
        <v>38</v>
      </c>
      <c r="C10" s="59" t="s">
        <v>212</v>
      </c>
    </row>
    <row r="11" spans="1:4">
      <c r="B11" s="56" t="s">
        <v>201</v>
      </c>
      <c r="C11" s="59">
        <v>280110</v>
      </c>
    </row>
    <row r="12" spans="1:4">
      <c r="B12" s="56" t="s">
        <v>22</v>
      </c>
      <c r="C12" s="59">
        <v>6660</v>
      </c>
    </row>
    <row r="13" spans="1:4">
      <c r="B13" s="56" t="s">
        <v>234</v>
      </c>
      <c r="C13" s="59">
        <v>5110</v>
      </c>
    </row>
    <row r="14" spans="1:4">
      <c r="B14" s="56" t="s">
        <v>40</v>
      </c>
      <c r="C14" s="59">
        <v>0</v>
      </c>
    </row>
    <row r="15" spans="1:4">
      <c r="B15" s="56" t="s">
        <v>202</v>
      </c>
      <c r="C15" s="59">
        <v>75096</v>
      </c>
    </row>
    <row r="16" spans="1:4">
      <c r="B16" s="56" t="s">
        <v>115</v>
      </c>
      <c r="C16" s="59">
        <v>818192.89</v>
      </c>
    </row>
    <row r="17" spans="2:4" ht="24.75" thickBot="1">
      <c r="B17" s="60" t="s">
        <v>19</v>
      </c>
      <c r="C17" s="61">
        <f>SUM(C7:C16)</f>
        <v>1446789.5899999999</v>
      </c>
    </row>
    <row r="18" spans="2:4" ht="24.75" thickTop="1"/>
    <row r="20" spans="2:4">
      <c r="B20" s="153"/>
      <c r="C20" s="153"/>
      <c r="D20" s="152"/>
    </row>
    <row r="21" spans="2:4">
      <c r="B21" s="153"/>
      <c r="C21" s="153"/>
      <c r="D21" s="152"/>
    </row>
    <row r="22" spans="2:4">
      <c r="B22" s="153"/>
      <c r="C22" s="153"/>
      <c r="D22" s="152"/>
    </row>
    <row r="23" spans="2:4">
      <c r="B23" s="151"/>
      <c r="C23" s="151"/>
      <c r="D23" s="152"/>
    </row>
    <row r="24" spans="2:4">
      <c r="B24" s="153"/>
      <c r="C24" s="153"/>
      <c r="D24" s="152"/>
    </row>
    <row r="25" spans="2:4">
      <c r="B25" s="153"/>
      <c r="C25" s="153"/>
      <c r="D25" s="152"/>
    </row>
    <row r="26" spans="2:4">
      <c r="B26" s="153"/>
      <c r="C26" s="153"/>
      <c r="D26" s="152"/>
    </row>
    <row r="27" spans="2:4">
      <c r="B27" s="151"/>
      <c r="C27" s="151"/>
      <c r="D27" s="152"/>
    </row>
    <row r="28" spans="2:4">
      <c r="B28" s="151"/>
      <c r="C28" s="154"/>
    </row>
    <row r="29" spans="2:4">
      <c r="B29" s="151"/>
      <c r="C29" s="154"/>
    </row>
    <row r="30" spans="2:4">
      <c r="B30" s="151"/>
      <c r="C30" s="154"/>
    </row>
    <row r="31" spans="2:4">
      <c r="B31" s="151"/>
      <c r="C31" s="154"/>
    </row>
    <row r="37" spans="2:30">
      <c r="C37" s="143" t="s">
        <v>185</v>
      </c>
    </row>
    <row r="38" spans="2:30">
      <c r="C38" s="56" t="s">
        <v>11</v>
      </c>
      <c r="D38" s="56" t="s">
        <v>121</v>
      </c>
      <c r="E38" s="56" t="s">
        <v>122</v>
      </c>
      <c r="F38" s="56" t="s">
        <v>123</v>
      </c>
      <c r="G38" s="56" t="s">
        <v>124</v>
      </c>
      <c r="H38" s="56" t="s">
        <v>125</v>
      </c>
      <c r="I38" s="56" t="s">
        <v>126</v>
      </c>
      <c r="J38" s="56" t="s">
        <v>127</v>
      </c>
      <c r="K38" s="56" t="s">
        <v>128</v>
      </c>
      <c r="L38" s="56" t="s">
        <v>129</v>
      </c>
      <c r="M38" s="56" t="s">
        <v>130</v>
      </c>
      <c r="N38" s="56" t="s">
        <v>131</v>
      </c>
      <c r="O38" s="56" t="s">
        <v>132</v>
      </c>
      <c r="P38" s="63" t="s">
        <v>19</v>
      </c>
      <c r="Q38" s="56" t="s">
        <v>133</v>
      </c>
      <c r="R38" s="56" t="s">
        <v>122</v>
      </c>
      <c r="S38" s="56" t="s">
        <v>123</v>
      </c>
      <c r="T38" s="56" t="s">
        <v>124</v>
      </c>
      <c r="U38" s="56" t="s">
        <v>125</v>
      </c>
      <c r="V38" s="56" t="s">
        <v>126</v>
      </c>
      <c r="W38" s="56" t="s">
        <v>127</v>
      </c>
      <c r="X38" s="56" t="s">
        <v>128</v>
      </c>
      <c r="Y38" s="56" t="s">
        <v>129</v>
      </c>
      <c r="Z38" s="56" t="s">
        <v>130</v>
      </c>
      <c r="AA38" s="56" t="s">
        <v>131</v>
      </c>
      <c r="AB38" s="56" t="s">
        <v>132</v>
      </c>
      <c r="AC38" s="65" t="s">
        <v>19</v>
      </c>
      <c r="AD38" s="56" t="s">
        <v>116</v>
      </c>
    </row>
    <row r="39" spans="2:30">
      <c r="B39" s="56" t="s">
        <v>21</v>
      </c>
      <c r="C39" s="59">
        <v>35468.44</v>
      </c>
      <c r="D39" s="59">
        <v>29855.33</v>
      </c>
      <c r="E39" s="59">
        <v>2410.7399999999998</v>
      </c>
      <c r="F39" s="59">
        <v>21116.26</v>
      </c>
      <c r="G39" s="59"/>
      <c r="H39" s="59"/>
      <c r="I39" s="59"/>
      <c r="J39" s="59"/>
      <c r="K39" s="59"/>
      <c r="L39" s="59"/>
      <c r="M39" s="59"/>
      <c r="N39" s="59"/>
      <c r="O39" s="59"/>
      <c r="P39" s="64">
        <f>SUM(D39:O39)</f>
        <v>53382.33</v>
      </c>
      <c r="Q39" s="59">
        <v>35468.44</v>
      </c>
      <c r="R39" s="59">
        <v>29855.33</v>
      </c>
      <c r="S39" s="59">
        <v>2410.7399999999998</v>
      </c>
      <c r="T39" s="59"/>
      <c r="U39" s="59"/>
      <c r="V39" s="59"/>
      <c r="W39" s="59"/>
      <c r="X39" s="59"/>
      <c r="Y39" s="59"/>
      <c r="Z39" s="59"/>
      <c r="AA39" s="59"/>
      <c r="AB39" s="59"/>
      <c r="AC39" s="67">
        <f>SUM(Q39:AB39)</f>
        <v>67734.510000000009</v>
      </c>
      <c r="AD39" s="66">
        <f>SUM(C39+P39-AC39)</f>
        <v>21116.259999999995</v>
      </c>
    </row>
    <row r="40" spans="2:30">
      <c r="B40" s="56" t="s">
        <v>114</v>
      </c>
      <c r="C40" s="59">
        <v>4007.59</v>
      </c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64">
        <f t="shared" ref="P40:P49" si="0">SUM(D40:O40)</f>
        <v>0</v>
      </c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67">
        <f t="shared" ref="AC40:AC49" si="1">SUM(Q40:AB40)</f>
        <v>0</v>
      </c>
      <c r="AD40" s="66">
        <f t="shared" ref="AD40:AD49" si="2">SUM(C40+P40-AC40)</f>
        <v>4007.59</v>
      </c>
    </row>
    <row r="41" spans="2:30">
      <c r="B41" s="56" t="s">
        <v>38</v>
      </c>
      <c r="C41" s="59">
        <v>0</v>
      </c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64">
        <f t="shared" si="0"/>
        <v>0</v>
      </c>
      <c r="Q41" s="59">
        <v>0</v>
      </c>
      <c r="R41" s="59"/>
      <c r="S41" s="59"/>
      <c r="T41" s="59"/>
      <c r="U41" s="59"/>
      <c r="V41" s="59"/>
      <c r="W41" s="59"/>
      <c r="X41" s="59"/>
      <c r="Y41" s="59"/>
      <c r="Z41" s="59"/>
      <c r="AA41" s="59"/>
      <c r="AB41" s="59"/>
      <c r="AC41" s="67">
        <f t="shared" si="1"/>
        <v>0</v>
      </c>
      <c r="AD41" s="66">
        <f t="shared" si="2"/>
        <v>0</v>
      </c>
    </row>
    <row r="42" spans="2:30">
      <c r="B42" s="56" t="s">
        <v>39</v>
      </c>
      <c r="C42" s="59">
        <v>203446.85</v>
      </c>
      <c r="D42" s="59">
        <v>30000</v>
      </c>
      <c r="E42" s="59"/>
      <c r="F42" s="59">
        <v>22850</v>
      </c>
      <c r="G42" s="59"/>
      <c r="H42" s="59"/>
      <c r="I42" s="59"/>
      <c r="J42" s="59"/>
      <c r="K42" s="59"/>
      <c r="L42" s="59"/>
      <c r="M42" s="59"/>
      <c r="N42" s="59"/>
      <c r="O42" s="59"/>
      <c r="P42" s="64">
        <f t="shared" si="0"/>
        <v>52850</v>
      </c>
      <c r="Q42" s="59">
        <v>19800</v>
      </c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67">
        <f t="shared" si="1"/>
        <v>19800</v>
      </c>
      <c r="AD42" s="66">
        <f t="shared" si="2"/>
        <v>236496.85</v>
      </c>
    </row>
    <row r="43" spans="2:30">
      <c r="B43" s="56" t="s">
        <v>199</v>
      </c>
      <c r="C43" s="59">
        <v>317860</v>
      </c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64">
        <f t="shared" si="0"/>
        <v>0</v>
      </c>
      <c r="Q43" s="59">
        <v>37750</v>
      </c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67">
        <f t="shared" si="1"/>
        <v>37750</v>
      </c>
      <c r="AD43" s="66">
        <f t="shared" si="2"/>
        <v>280110</v>
      </c>
    </row>
    <row r="44" spans="2:30">
      <c r="B44" s="56" t="s">
        <v>38</v>
      </c>
      <c r="C44" s="59">
        <v>0</v>
      </c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64">
        <f>SUM(C44:O44)</f>
        <v>0</v>
      </c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67">
        <f>SUM(Q44:AB44)</f>
        <v>0</v>
      </c>
      <c r="AD44" s="66">
        <f t="shared" si="2"/>
        <v>0</v>
      </c>
    </row>
    <row r="45" spans="2:30">
      <c r="B45" s="56" t="s">
        <v>22</v>
      </c>
      <c r="C45" s="59">
        <v>11534</v>
      </c>
      <c r="D45" s="59">
        <v>6638</v>
      </c>
      <c r="E45" s="59">
        <v>6660</v>
      </c>
      <c r="F45" s="59">
        <v>6660</v>
      </c>
      <c r="G45" s="59"/>
      <c r="H45" s="59"/>
      <c r="I45" s="59"/>
      <c r="J45" s="59"/>
      <c r="K45" s="59"/>
      <c r="L45" s="59"/>
      <c r="M45" s="59"/>
      <c r="N45" s="59"/>
      <c r="O45" s="59"/>
      <c r="P45" s="64">
        <f t="shared" ref="P45" si="3">SUM(D45:O45)</f>
        <v>19958</v>
      </c>
      <c r="Q45" s="59">
        <v>11534</v>
      </c>
      <c r="R45" s="59">
        <v>6638</v>
      </c>
      <c r="S45" s="59">
        <v>6660</v>
      </c>
      <c r="T45" s="59"/>
      <c r="U45" s="59"/>
      <c r="V45" s="59"/>
      <c r="W45" s="59"/>
      <c r="X45" s="59"/>
      <c r="Y45" s="59"/>
      <c r="Z45" s="59"/>
      <c r="AA45" s="59"/>
      <c r="AB45" s="59"/>
      <c r="AC45" s="67">
        <f t="shared" ref="AC45:AC46" si="4">SUM(Q45:AB45)</f>
        <v>24832</v>
      </c>
      <c r="AD45" s="66">
        <f t="shared" ref="AD45:AD46" si="5">SUM(C45+P45-AC45)</f>
        <v>6660</v>
      </c>
    </row>
    <row r="46" spans="2:30">
      <c r="B46" s="56" t="s">
        <v>229</v>
      </c>
      <c r="C46" s="59"/>
      <c r="D46" s="59">
        <v>5110</v>
      </c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64">
        <f>SUM(C46:O46)</f>
        <v>5110</v>
      </c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67">
        <f t="shared" si="4"/>
        <v>0</v>
      </c>
      <c r="AD46" s="66">
        <f t="shared" si="5"/>
        <v>5110</v>
      </c>
    </row>
    <row r="47" spans="2:30">
      <c r="B47" s="56" t="s">
        <v>40</v>
      </c>
      <c r="C47" s="59">
        <v>0</v>
      </c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64">
        <f t="shared" si="0"/>
        <v>0</v>
      </c>
      <c r="Q47" s="59">
        <v>0</v>
      </c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67">
        <f t="shared" si="1"/>
        <v>0</v>
      </c>
      <c r="AD47" s="66">
        <f t="shared" si="2"/>
        <v>0</v>
      </c>
    </row>
    <row r="48" spans="2:30">
      <c r="B48" s="56" t="s">
        <v>200</v>
      </c>
      <c r="C48" s="59">
        <v>75096</v>
      </c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64">
        <f t="shared" si="0"/>
        <v>0</v>
      </c>
      <c r="Q48" s="59"/>
      <c r="R48" s="59"/>
      <c r="S48" s="59"/>
      <c r="T48" s="59"/>
      <c r="U48" s="59"/>
      <c r="V48" s="59"/>
      <c r="W48" s="59"/>
      <c r="X48" s="59"/>
      <c r="Y48" s="59"/>
      <c r="Z48" s="59"/>
      <c r="AA48" s="59"/>
      <c r="AB48" s="59"/>
      <c r="AC48" s="67">
        <f t="shared" si="1"/>
        <v>0</v>
      </c>
      <c r="AD48" s="66">
        <f t="shared" si="2"/>
        <v>75096</v>
      </c>
    </row>
    <row r="49" spans="2:31">
      <c r="B49" s="56" t="s">
        <v>115</v>
      </c>
      <c r="C49" s="59">
        <v>818192.89</v>
      </c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64">
        <f t="shared" si="0"/>
        <v>0</v>
      </c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67">
        <f t="shared" si="1"/>
        <v>0</v>
      </c>
      <c r="AD49" s="66">
        <f t="shared" si="2"/>
        <v>818192.89</v>
      </c>
    </row>
    <row r="50" spans="2:31" ht="24.75" thickBot="1">
      <c r="B50" s="60" t="s">
        <v>19</v>
      </c>
      <c r="C50" s="61">
        <f t="shared" ref="C50:H50" si="6">SUM(C39:C49)</f>
        <v>1465605.77</v>
      </c>
      <c r="D50" s="59">
        <f t="shared" si="6"/>
        <v>71603.33</v>
      </c>
      <c r="E50" s="59">
        <f t="shared" si="6"/>
        <v>9070.74</v>
      </c>
      <c r="F50" s="59">
        <f t="shared" si="6"/>
        <v>50626.259999999995</v>
      </c>
      <c r="G50" s="59">
        <f t="shared" si="6"/>
        <v>0</v>
      </c>
      <c r="H50" s="59">
        <f t="shared" si="6"/>
        <v>0</v>
      </c>
      <c r="I50" s="59">
        <f t="shared" ref="I50:M50" si="7">SUM(I39:I49)</f>
        <v>0</v>
      </c>
      <c r="J50" s="59">
        <f t="shared" si="7"/>
        <v>0</v>
      </c>
      <c r="K50" s="59">
        <f t="shared" si="7"/>
        <v>0</v>
      </c>
      <c r="L50" s="59">
        <f t="shared" si="7"/>
        <v>0</v>
      </c>
      <c r="M50" s="59">
        <f t="shared" si="7"/>
        <v>0</v>
      </c>
      <c r="N50" s="59">
        <f>SUM(N39:N49)</f>
        <v>0</v>
      </c>
      <c r="O50" s="59">
        <f>SUM(O39:O49)</f>
        <v>0</v>
      </c>
      <c r="P50" s="64">
        <f t="shared" ref="P50:U50" si="8">SUM(P39:P49)</f>
        <v>131300.33000000002</v>
      </c>
      <c r="Q50" s="59">
        <f t="shared" si="8"/>
        <v>104552.44</v>
      </c>
      <c r="R50" s="59">
        <f t="shared" si="8"/>
        <v>36493.33</v>
      </c>
      <c r="S50" s="59">
        <f t="shared" si="8"/>
        <v>9070.74</v>
      </c>
      <c r="T50" s="59">
        <f t="shared" si="8"/>
        <v>0</v>
      </c>
      <c r="U50" s="59">
        <f t="shared" si="8"/>
        <v>0</v>
      </c>
      <c r="V50" s="59">
        <f t="shared" ref="V50:AB50" si="9">SUM(V39:V49)</f>
        <v>0</v>
      </c>
      <c r="W50" s="59">
        <f t="shared" si="9"/>
        <v>0</v>
      </c>
      <c r="X50" s="59">
        <f t="shared" si="9"/>
        <v>0</v>
      </c>
      <c r="Y50" s="59">
        <f t="shared" si="9"/>
        <v>0</v>
      </c>
      <c r="Z50" s="59">
        <f t="shared" si="9"/>
        <v>0</v>
      </c>
      <c r="AA50" s="59">
        <f t="shared" si="9"/>
        <v>0</v>
      </c>
      <c r="AB50" s="59">
        <f t="shared" si="9"/>
        <v>0</v>
      </c>
      <c r="AC50" s="67">
        <f>SUM(AC39:AC49)</f>
        <v>150116.51</v>
      </c>
      <c r="AD50" s="66">
        <f>SUM(AD39:AD49)</f>
        <v>1446789.5899999999</v>
      </c>
      <c r="AE50" s="68">
        <f>SUM(C50+P50-AC50)</f>
        <v>1446789.59</v>
      </c>
    </row>
    <row r="51" spans="2:31" ht="24.75" thickTop="1"/>
  </sheetData>
  <mergeCells count="3">
    <mergeCell ref="A1:D1"/>
    <mergeCell ref="A2:D2"/>
    <mergeCell ref="A3:D3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81"/>
  <sheetViews>
    <sheetView topLeftCell="A10" workbookViewId="0">
      <selection activeCell="E29" sqref="E29"/>
    </sheetView>
  </sheetViews>
  <sheetFormatPr defaultRowHeight="14.25"/>
  <cols>
    <col min="1" max="1" width="34.875" customWidth="1"/>
    <col min="2" max="2" width="23.25" customWidth="1"/>
    <col min="3" max="3" width="17.25" customWidth="1"/>
  </cols>
  <sheetData>
    <row r="1" spans="1:3" ht="21.75">
      <c r="A1" s="115"/>
      <c r="B1" s="115"/>
      <c r="C1" s="115"/>
    </row>
    <row r="2" spans="1:3" ht="21.75">
      <c r="A2" s="116" t="s">
        <v>134</v>
      </c>
      <c r="B2" s="117" t="s">
        <v>164</v>
      </c>
      <c r="C2" s="118"/>
    </row>
    <row r="3" spans="1:3" ht="21.75">
      <c r="A3" s="119" t="s">
        <v>165</v>
      </c>
      <c r="B3" s="120" t="s">
        <v>166</v>
      </c>
      <c r="C3" s="121"/>
    </row>
    <row r="4" spans="1:3" ht="21.75">
      <c r="A4" s="122"/>
      <c r="B4" s="123"/>
      <c r="C4" s="122"/>
    </row>
    <row r="5" spans="1:3" ht="21">
      <c r="A5" s="124" t="s">
        <v>273</v>
      </c>
      <c r="B5" s="124"/>
      <c r="C5" s="125">
        <v>32458672.16</v>
      </c>
    </row>
    <row r="6" spans="1:3" ht="21">
      <c r="A6" s="124" t="s">
        <v>167</v>
      </c>
      <c r="B6" s="124"/>
      <c r="C6" s="126">
        <v>5205419.4800000004</v>
      </c>
    </row>
    <row r="7" spans="1:3" ht="21">
      <c r="A7" s="124"/>
      <c r="B7" s="124"/>
      <c r="C7" s="126">
        <f>SUM(C5:C6)</f>
        <v>37664091.640000001</v>
      </c>
    </row>
    <row r="8" spans="1:3" ht="21">
      <c r="A8" s="127" t="s">
        <v>168</v>
      </c>
      <c r="B8" s="127"/>
      <c r="C8" s="128"/>
    </row>
    <row r="9" spans="1:3" ht="21.75">
      <c r="A9" s="124" t="s">
        <v>169</v>
      </c>
      <c r="B9" s="124"/>
      <c r="C9" s="120"/>
    </row>
    <row r="10" spans="1:3" ht="21.75">
      <c r="A10" s="124" t="s">
        <v>170</v>
      </c>
      <c r="B10" s="129"/>
      <c r="C10" s="120"/>
    </row>
    <row r="11" spans="1:3" ht="21.75">
      <c r="A11" s="130"/>
      <c r="B11" s="131"/>
      <c r="C11" s="132"/>
    </row>
    <row r="12" spans="1:3" ht="21.75">
      <c r="A12" s="130" t="s">
        <v>171</v>
      </c>
      <c r="B12" s="131">
        <v>500</v>
      </c>
      <c r="C12" s="133"/>
    </row>
    <row r="13" spans="1:3" s="274" customFormat="1" ht="21.75">
      <c r="A13" s="130" t="s">
        <v>230</v>
      </c>
      <c r="B13" s="131">
        <v>2500</v>
      </c>
      <c r="C13" s="133"/>
    </row>
    <row r="14" spans="1:3" ht="21.75">
      <c r="A14" s="130" t="s">
        <v>269</v>
      </c>
      <c r="B14" s="131">
        <v>1337.38</v>
      </c>
      <c r="C14" s="133"/>
    </row>
    <row r="15" spans="1:3" s="261" customFormat="1" ht="21.75">
      <c r="A15" s="130" t="s">
        <v>277</v>
      </c>
      <c r="B15" s="131">
        <v>1337.38</v>
      </c>
      <c r="C15" s="134"/>
    </row>
    <row r="16" spans="1:3" s="261" customFormat="1" ht="21.75">
      <c r="A16" s="130" t="s">
        <v>278</v>
      </c>
      <c r="B16" s="131">
        <v>132563.97</v>
      </c>
      <c r="C16" s="134"/>
    </row>
    <row r="17" spans="1:7" s="261" customFormat="1" ht="21.75">
      <c r="A17" s="130" t="s">
        <v>279</v>
      </c>
      <c r="B17" s="131">
        <v>11892.5</v>
      </c>
      <c r="C17" s="134"/>
    </row>
    <row r="18" spans="1:7" s="261" customFormat="1" ht="21.75">
      <c r="A18" s="130" t="s">
        <v>280</v>
      </c>
      <c r="B18" s="131">
        <v>1590</v>
      </c>
      <c r="C18" s="134"/>
      <c r="G18" s="276" t="s">
        <v>285</v>
      </c>
    </row>
    <row r="19" spans="1:7" s="261" customFormat="1" ht="21.75">
      <c r="A19" s="130" t="s">
        <v>281</v>
      </c>
      <c r="B19" s="131">
        <v>2160</v>
      </c>
      <c r="C19" s="134"/>
    </row>
    <row r="20" spans="1:7" s="261" customFormat="1" ht="21.75">
      <c r="A20" s="130" t="s">
        <v>282</v>
      </c>
      <c r="B20" s="131">
        <v>142146</v>
      </c>
      <c r="C20" s="134"/>
    </row>
    <row r="21" spans="1:7" s="261" customFormat="1" ht="21.75">
      <c r="A21" s="130" t="s">
        <v>283</v>
      </c>
      <c r="B21" s="131">
        <v>1500</v>
      </c>
      <c r="C21" s="134"/>
    </row>
    <row r="22" spans="1:7" s="261" customFormat="1" ht="21.75">
      <c r="A22" s="130" t="s">
        <v>284</v>
      </c>
      <c r="B22" s="131">
        <v>299619.09999999998</v>
      </c>
      <c r="C22" s="134"/>
    </row>
    <row r="23" spans="1:7" s="218" customFormat="1" ht="21.75">
      <c r="A23" s="130"/>
      <c r="B23" s="131"/>
      <c r="C23" s="134">
        <v>597146.32999999996</v>
      </c>
    </row>
    <row r="24" spans="1:7" s="255" customFormat="1" ht="21.75">
      <c r="A24" s="130"/>
      <c r="B24" s="131"/>
      <c r="C24" s="134"/>
    </row>
    <row r="25" spans="1:7" ht="21.75">
      <c r="A25" s="124" t="s">
        <v>172</v>
      </c>
      <c r="B25" s="135"/>
      <c r="C25" s="133"/>
    </row>
    <row r="26" spans="1:7" ht="21.75">
      <c r="A26" s="124" t="s">
        <v>213</v>
      </c>
      <c r="B26" s="135"/>
      <c r="C26" s="133"/>
    </row>
    <row r="27" spans="1:7" ht="21.75">
      <c r="A27" s="136" t="s">
        <v>173</v>
      </c>
      <c r="B27" s="135"/>
      <c r="C27" s="120"/>
    </row>
    <row r="28" spans="1:7" ht="23.25">
      <c r="A28" s="137" t="s">
        <v>266</v>
      </c>
      <c r="B28" s="138"/>
      <c r="C28" s="144">
        <f>C7-C23</f>
        <v>37066945.310000002</v>
      </c>
    </row>
    <row r="29" spans="1:7" ht="21">
      <c r="A29" s="116" t="s">
        <v>174</v>
      </c>
      <c r="B29" s="139" t="s">
        <v>175</v>
      </c>
      <c r="C29" s="116"/>
    </row>
    <row r="30" spans="1:7" ht="21">
      <c r="A30" s="127"/>
      <c r="B30" s="140"/>
      <c r="C30" s="127"/>
    </row>
    <row r="31" spans="1:7" ht="21">
      <c r="A31" s="141" t="s">
        <v>274</v>
      </c>
      <c r="B31" s="141" t="s">
        <v>274</v>
      </c>
      <c r="C31" s="127"/>
    </row>
    <row r="32" spans="1:7" ht="21">
      <c r="A32" s="137" t="s">
        <v>176</v>
      </c>
      <c r="B32" s="142" t="s">
        <v>177</v>
      </c>
      <c r="C32" s="137"/>
    </row>
    <row r="33" spans="1:3" ht="21">
      <c r="A33" s="127"/>
      <c r="B33" s="127"/>
      <c r="C33" s="127"/>
    </row>
    <row r="34" spans="1:3" s="215" customFormat="1" ht="21">
      <c r="A34" s="127"/>
      <c r="B34" s="127"/>
      <c r="C34" s="127"/>
    </row>
    <row r="35" spans="1:3" s="215" customFormat="1" ht="21">
      <c r="A35" s="127"/>
      <c r="B35" s="127"/>
      <c r="C35" s="127"/>
    </row>
    <row r="36" spans="1:3" s="215" customFormat="1" ht="21">
      <c r="A36" s="127"/>
      <c r="B36" s="127"/>
      <c r="C36" s="127"/>
    </row>
    <row r="37" spans="1:3" s="215" customFormat="1" ht="21">
      <c r="A37" s="127"/>
      <c r="B37" s="127"/>
      <c r="C37" s="127"/>
    </row>
    <row r="38" spans="1:3" s="215" customFormat="1" ht="21">
      <c r="A38" s="127"/>
      <c r="B38" s="127"/>
      <c r="C38" s="127"/>
    </row>
    <row r="39" spans="1:3" s="215" customFormat="1" ht="21">
      <c r="A39" s="127"/>
      <c r="B39" s="127"/>
      <c r="C39" s="127"/>
    </row>
    <row r="40" spans="1:3" s="215" customFormat="1" ht="21">
      <c r="A40" s="127"/>
      <c r="B40" s="127"/>
      <c r="C40" s="127"/>
    </row>
    <row r="41" spans="1:3" ht="21.75">
      <c r="A41" s="115"/>
      <c r="B41" s="115"/>
      <c r="C41" s="115"/>
    </row>
    <row r="42" spans="1:3" s="262" customFormat="1" ht="21.75">
      <c r="A42" s="115"/>
      <c r="B42" s="115"/>
      <c r="C42" s="115"/>
    </row>
    <row r="43" spans="1:3" s="262" customFormat="1" ht="21.75">
      <c r="A43" s="115"/>
      <c r="B43" s="115"/>
      <c r="C43" s="115"/>
    </row>
    <row r="44" spans="1:3" s="262" customFormat="1" ht="21.75">
      <c r="A44" s="115"/>
      <c r="B44" s="115"/>
      <c r="C44" s="115"/>
    </row>
    <row r="45" spans="1:3" s="262" customFormat="1" ht="21.75">
      <c r="A45" s="115"/>
      <c r="B45" s="115"/>
      <c r="C45" s="115"/>
    </row>
    <row r="46" spans="1:3" s="262" customFormat="1" ht="21.75">
      <c r="A46" s="115"/>
      <c r="B46" s="115"/>
      <c r="C46" s="115"/>
    </row>
    <row r="47" spans="1:3" s="262" customFormat="1" ht="21.75">
      <c r="A47" s="115"/>
      <c r="B47" s="115"/>
      <c r="C47" s="115"/>
    </row>
    <row r="48" spans="1:3" s="262" customFormat="1" ht="21.75">
      <c r="A48" s="115"/>
      <c r="B48" s="115"/>
      <c r="C48" s="115"/>
    </row>
    <row r="49" spans="1:3" s="262" customFormat="1" ht="21.75">
      <c r="A49" s="115"/>
      <c r="B49" s="115"/>
      <c r="C49" s="115"/>
    </row>
    <row r="50" spans="1:3" s="262" customFormat="1" ht="21.75">
      <c r="A50" s="115"/>
      <c r="B50" s="115"/>
      <c r="C50" s="115"/>
    </row>
    <row r="51" spans="1:3" s="262" customFormat="1" ht="21.75">
      <c r="A51" s="115"/>
      <c r="B51" s="115"/>
      <c r="C51" s="115"/>
    </row>
    <row r="52" spans="1:3" s="262" customFormat="1" ht="21.75">
      <c r="A52" s="115"/>
      <c r="B52" s="115"/>
      <c r="C52" s="115"/>
    </row>
    <row r="53" spans="1:3" s="262" customFormat="1" ht="21.75">
      <c r="A53" s="115"/>
      <c r="B53" s="115"/>
      <c r="C53" s="115"/>
    </row>
    <row r="54" spans="1:3" s="262" customFormat="1" ht="21.75">
      <c r="A54" s="115"/>
      <c r="B54" s="115"/>
      <c r="C54" s="115"/>
    </row>
    <row r="55" spans="1:3" s="262" customFormat="1" ht="21.75">
      <c r="A55" s="115"/>
      <c r="B55" s="115"/>
      <c r="C55" s="115"/>
    </row>
    <row r="56" spans="1:3" s="262" customFormat="1" ht="21.75">
      <c r="A56" s="115"/>
      <c r="B56" s="115"/>
      <c r="C56" s="115"/>
    </row>
    <row r="57" spans="1:3" s="262" customFormat="1" ht="21.75">
      <c r="A57" s="115"/>
      <c r="B57" s="115"/>
      <c r="C57" s="115"/>
    </row>
    <row r="58" spans="1:3" s="262" customFormat="1" ht="21.75">
      <c r="A58" s="115"/>
      <c r="B58" s="115"/>
      <c r="C58" s="115"/>
    </row>
    <row r="59" spans="1:3" s="262" customFormat="1" ht="21.75">
      <c r="A59" s="115"/>
      <c r="B59" s="115"/>
      <c r="C59" s="115"/>
    </row>
    <row r="60" spans="1:3" s="262" customFormat="1" ht="21.75">
      <c r="A60" s="115"/>
      <c r="B60" s="115"/>
      <c r="C60" s="115"/>
    </row>
    <row r="61" spans="1:3" s="262" customFormat="1" ht="21.75">
      <c r="A61" s="115"/>
      <c r="B61" s="115"/>
      <c r="C61" s="115"/>
    </row>
    <row r="62" spans="1:3" s="262" customFormat="1" ht="21.75">
      <c r="A62" s="115"/>
      <c r="B62" s="115"/>
      <c r="C62" s="115"/>
    </row>
    <row r="63" spans="1:3" ht="19.5" customHeight="1">
      <c r="A63" s="151" t="s">
        <v>178</v>
      </c>
      <c r="B63" s="151" t="s">
        <v>189</v>
      </c>
      <c r="C63" s="151"/>
    </row>
    <row r="64" spans="1:3" ht="19.5" customHeight="1">
      <c r="A64" s="151" t="s">
        <v>187</v>
      </c>
      <c r="B64" s="151" t="s">
        <v>190</v>
      </c>
      <c r="C64" s="151"/>
    </row>
    <row r="65" spans="1:3" ht="19.5" customHeight="1">
      <c r="A65" s="151" t="s">
        <v>188</v>
      </c>
      <c r="B65" s="151" t="s">
        <v>191</v>
      </c>
      <c r="C65" s="151"/>
    </row>
    <row r="66" spans="1:3" s="145" customFormat="1" ht="19.5" customHeight="1">
      <c r="A66" s="151"/>
      <c r="B66" s="151"/>
      <c r="C66" s="151"/>
    </row>
    <row r="67" spans="1:3" s="145" customFormat="1" ht="19.5" customHeight="1">
      <c r="A67" s="151"/>
      <c r="B67" s="151"/>
      <c r="C67" s="151"/>
    </row>
    <row r="68" spans="1:3" ht="19.5" customHeight="1">
      <c r="A68" s="151"/>
      <c r="B68" s="151" t="s">
        <v>189</v>
      </c>
      <c r="C68" s="151"/>
    </row>
    <row r="69" spans="1:3" ht="19.5" customHeight="1">
      <c r="A69" s="151"/>
      <c r="B69" s="151" t="s">
        <v>192</v>
      </c>
      <c r="C69" s="151"/>
    </row>
    <row r="70" spans="1:3" ht="19.5" customHeight="1">
      <c r="A70" s="151"/>
      <c r="B70" s="151" t="s">
        <v>193</v>
      </c>
      <c r="C70" s="151"/>
    </row>
    <row r="105" spans="1:3" ht="21.75">
      <c r="A105" s="115" t="s">
        <v>219</v>
      </c>
      <c r="B105" s="115"/>
      <c r="C105" s="115"/>
    </row>
    <row r="106" spans="1:3" ht="21.75">
      <c r="A106" s="116" t="s">
        <v>134</v>
      </c>
      <c r="B106" s="117" t="s">
        <v>164</v>
      </c>
      <c r="C106" s="118"/>
    </row>
    <row r="107" spans="1:3" ht="21.75">
      <c r="A107" s="119" t="s">
        <v>165</v>
      </c>
      <c r="B107" s="120" t="s">
        <v>166</v>
      </c>
      <c r="C107" s="121"/>
    </row>
    <row r="108" spans="1:3" ht="21.75">
      <c r="A108" s="122"/>
      <c r="B108" s="123"/>
      <c r="C108" s="122"/>
    </row>
    <row r="109" spans="1:3" ht="21">
      <c r="A109" s="124" t="s">
        <v>216</v>
      </c>
      <c r="B109" s="124"/>
      <c r="C109" s="125">
        <v>37354041.520000003</v>
      </c>
    </row>
    <row r="110" spans="1:3" ht="21">
      <c r="A110" s="124" t="s">
        <v>167</v>
      </c>
      <c r="B110" s="124"/>
      <c r="C110" s="126">
        <v>0</v>
      </c>
    </row>
    <row r="111" spans="1:3" ht="21">
      <c r="A111" s="124"/>
      <c r="B111" s="124"/>
      <c r="C111" s="126">
        <f>SUM(C109:C110)</f>
        <v>37354041.520000003</v>
      </c>
    </row>
    <row r="112" spans="1:3" ht="21">
      <c r="A112" s="127" t="s">
        <v>168</v>
      </c>
      <c r="B112" s="127"/>
      <c r="C112" s="128"/>
    </row>
    <row r="113" spans="1:3" ht="21.75">
      <c r="A113" s="124" t="s">
        <v>169</v>
      </c>
      <c r="B113" s="124"/>
      <c r="C113" s="120"/>
    </row>
    <row r="114" spans="1:3" ht="21.75">
      <c r="A114" s="124" t="s">
        <v>170</v>
      </c>
      <c r="B114" s="129"/>
      <c r="C114" s="120"/>
    </row>
    <row r="115" spans="1:3" ht="21.75">
      <c r="A115" s="130"/>
      <c r="B115" s="131"/>
      <c r="C115" s="132"/>
    </row>
    <row r="116" spans="1:3" ht="21.75">
      <c r="A116" s="130" t="s">
        <v>171</v>
      </c>
      <c r="B116" s="131">
        <v>500</v>
      </c>
      <c r="C116" s="133">
        <v>500</v>
      </c>
    </row>
    <row r="117" spans="1:3" ht="21.75">
      <c r="A117" s="130"/>
      <c r="B117" s="131"/>
      <c r="C117" s="134"/>
    </row>
    <row r="118" spans="1:3" ht="21.75">
      <c r="A118" s="130"/>
      <c r="B118" s="131"/>
      <c r="C118" s="134"/>
    </row>
    <row r="119" spans="1:3" ht="21.75">
      <c r="A119" s="130"/>
      <c r="B119" s="131"/>
      <c r="C119" s="134"/>
    </row>
    <row r="120" spans="1:3" ht="21.75">
      <c r="A120" s="124" t="s">
        <v>172</v>
      </c>
      <c r="B120" s="135"/>
      <c r="C120" s="133"/>
    </row>
    <row r="121" spans="1:3" ht="21.75">
      <c r="A121" s="124" t="s">
        <v>213</v>
      </c>
      <c r="B121" s="135"/>
      <c r="C121" s="133">
        <v>0</v>
      </c>
    </row>
    <row r="122" spans="1:3" ht="21.75">
      <c r="A122" s="136" t="s">
        <v>173</v>
      </c>
      <c r="B122" s="135"/>
      <c r="C122" s="120"/>
    </row>
    <row r="123" spans="1:3" ht="23.25">
      <c r="A123" s="137" t="s">
        <v>217</v>
      </c>
      <c r="B123" s="138"/>
      <c r="C123" s="144">
        <f>C111-C116</f>
        <v>37353541.520000003</v>
      </c>
    </row>
    <row r="124" spans="1:3" ht="21">
      <c r="A124" s="116" t="s">
        <v>174</v>
      </c>
      <c r="B124" s="139" t="s">
        <v>175</v>
      </c>
      <c r="C124" s="116"/>
    </row>
    <row r="125" spans="1:3" ht="21">
      <c r="A125" s="127"/>
      <c r="B125" s="140"/>
      <c r="C125" s="127"/>
    </row>
    <row r="126" spans="1:3" ht="21">
      <c r="A126" s="141" t="s">
        <v>218</v>
      </c>
      <c r="B126" s="141" t="s">
        <v>218</v>
      </c>
      <c r="C126" s="127"/>
    </row>
    <row r="127" spans="1:3" ht="21">
      <c r="A127" s="137" t="s">
        <v>176</v>
      </c>
      <c r="B127" s="142" t="s">
        <v>177</v>
      </c>
      <c r="C127" s="137"/>
    </row>
    <row r="128" spans="1:3" ht="21">
      <c r="A128" s="127"/>
      <c r="B128" s="127"/>
      <c r="C128" s="127"/>
    </row>
    <row r="129" spans="1:3" s="234" customFormat="1" ht="21">
      <c r="A129" s="127"/>
      <c r="B129" s="127"/>
      <c r="C129" s="127"/>
    </row>
    <row r="130" spans="1:3" ht="21.75">
      <c r="A130" s="115"/>
      <c r="B130" s="115"/>
      <c r="C130" s="115"/>
    </row>
    <row r="131" spans="1:3">
      <c r="A131" s="151" t="s">
        <v>178</v>
      </c>
      <c r="B131" s="151" t="s">
        <v>189</v>
      </c>
      <c r="C131" s="151"/>
    </row>
    <row r="132" spans="1:3">
      <c r="A132" s="151" t="s">
        <v>187</v>
      </c>
      <c r="B132" s="151" t="s">
        <v>190</v>
      </c>
      <c r="C132" s="151"/>
    </row>
    <row r="133" spans="1:3">
      <c r="A133" s="151" t="s">
        <v>188</v>
      </c>
      <c r="B133" s="151" t="s">
        <v>191</v>
      </c>
      <c r="C133" s="151"/>
    </row>
    <row r="134" spans="1:3">
      <c r="A134" s="151"/>
      <c r="B134" s="151"/>
      <c r="C134" s="151"/>
    </row>
    <row r="135" spans="1:3">
      <c r="A135" s="151"/>
      <c r="B135" s="151"/>
      <c r="C135" s="151"/>
    </row>
    <row r="136" spans="1:3">
      <c r="A136" s="151"/>
      <c r="B136" s="151" t="s">
        <v>189</v>
      </c>
      <c r="C136" s="151"/>
    </row>
    <row r="137" spans="1:3">
      <c r="A137" s="151"/>
      <c r="B137" s="151" t="s">
        <v>192</v>
      </c>
      <c r="C137" s="151"/>
    </row>
    <row r="138" spans="1:3">
      <c r="A138" s="151"/>
      <c r="B138" s="151" t="s">
        <v>193</v>
      </c>
      <c r="C138" s="151"/>
    </row>
    <row r="139" spans="1:3">
      <c r="A139" s="234"/>
      <c r="B139" s="234"/>
      <c r="C139" s="234"/>
    </row>
    <row r="140" spans="1:3">
      <c r="A140" s="234"/>
      <c r="B140" s="234"/>
      <c r="C140" s="234"/>
    </row>
    <row r="141" spans="1:3">
      <c r="A141" s="234"/>
      <c r="B141" s="234"/>
      <c r="C141" s="234"/>
    </row>
    <row r="142" spans="1:3">
      <c r="A142" s="234"/>
      <c r="B142" s="234"/>
      <c r="C142" s="234"/>
    </row>
    <row r="143" spans="1:3" ht="21.75">
      <c r="A143" s="115" t="s">
        <v>219</v>
      </c>
      <c r="B143" s="115"/>
      <c r="C143" s="115"/>
    </row>
    <row r="144" spans="1:3" ht="21.75">
      <c r="A144" s="116" t="s">
        <v>134</v>
      </c>
      <c r="B144" s="117" t="s">
        <v>220</v>
      </c>
      <c r="C144" s="118"/>
    </row>
    <row r="145" spans="1:3" ht="21.75">
      <c r="A145" s="119" t="s">
        <v>165</v>
      </c>
      <c r="B145" s="120" t="s">
        <v>221</v>
      </c>
      <c r="C145" s="121"/>
    </row>
    <row r="146" spans="1:3" ht="21.75">
      <c r="A146" s="122"/>
      <c r="B146" s="123"/>
      <c r="C146" s="122"/>
    </row>
    <row r="147" spans="1:3" ht="21">
      <c r="A147" s="124" t="s">
        <v>216</v>
      </c>
      <c r="B147" s="124"/>
      <c r="C147" s="125">
        <v>682940.74</v>
      </c>
    </row>
    <row r="148" spans="1:3" ht="21">
      <c r="A148" s="124" t="s">
        <v>167</v>
      </c>
      <c r="B148" s="124"/>
      <c r="C148" s="126">
        <v>0</v>
      </c>
    </row>
    <row r="149" spans="1:3" ht="21">
      <c r="A149" s="124"/>
      <c r="B149" s="124"/>
      <c r="C149" s="126">
        <f>SUM(C147:C148)</f>
        <v>682940.74</v>
      </c>
    </row>
    <row r="150" spans="1:3" ht="21">
      <c r="A150" s="127" t="s">
        <v>168</v>
      </c>
      <c r="B150" s="127"/>
      <c r="C150" s="128"/>
    </row>
    <row r="151" spans="1:3" ht="21.75">
      <c r="A151" s="124" t="s">
        <v>169</v>
      </c>
      <c r="B151" s="124"/>
      <c r="C151" s="120"/>
    </row>
    <row r="152" spans="1:3" ht="21.75">
      <c r="A152" s="124" t="s">
        <v>170</v>
      </c>
      <c r="B152" s="129"/>
      <c r="C152" s="120"/>
    </row>
    <row r="153" spans="1:3" ht="21.75">
      <c r="A153" s="130"/>
      <c r="B153" s="131"/>
      <c r="C153" s="132">
        <v>0</v>
      </c>
    </row>
    <row r="154" spans="1:3" ht="21.75">
      <c r="A154" s="124" t="s">
        <v>172</v>
      </c>
      <c r="B154" s="135"/>
      <c r="C154" s="133"/>
    </row>
    <row r="155" spans="1:3" ht="21.75">
      <c r="A155" s="124" t="s">
        <v>213</v>
      </c>
      <c r="B155" s="135"/>
      <c r="C155" s="133">
        <v>0</v>
      </c>
    </row>
    <row r="156" spans="1:3" ht="21.75">
      <c r="A156" s="136" t="s">
        <v>173</v>
      </c>
      <c r="B156" s="135"/>
      <c r="C156" s="120"/>
    </row>
    <row r="157" spans="1:3" s="235" customFormat="1" ht="21.75">
      <c r="A157" s="136"/>
      <c r="B157" s="236"/>
      <c r="C157" s="121"/>
    </row>
    <row r="158" spans="1:3" s="235" customFormat="1" ht="21.75">
      <c r="A158" s="237" t="s">
        <v>223</v>
      </c>
      <c r="B158" s="236">
        <v>174595.52</v>
      </c>
      <c r="C158" s="121"/>
    </row>
    <row r="159" spans="1:3" s="235" customFormat="1" ht="21.75">
      <c r="A159" s="237" t="s">
        <v>225</v>
      </c>
      <c r="B159" s="236">
        <v>145621.9</v>
      </c>
      <c r="C159" s="121"/>
    </row>
    <row r="160" spans="1:3" s="235" customFormat="1" ht="21.75">
      <c r="A160" s="237" t="s">
        <v>224</v>
      </c>
      <c r="B160" s="236">
        <v>360787.25</v>
      </c>
      <c r="C160" s="121"/>
    </row>
    <row r="161" spans="1:3" s="235" customFormat="1" ht="21.75">
      <c r="A161" s="237" t="s">
        <v>226</v>
      </c>
      <c r="B161" s="236">
        <v>1936.07</v>
      </c>
      <c r="C161" s="238">
        <f>B158+B159+B160+B161</f>
        <v>682940.73999999987</v>
      </c>
    </row>
    <row r="162" spans="1:3" ht="23.25">
      <c r="A162" s="137" t="s">
        <v>222</v>
      </c>
      <c r="B162" s="138"/>
      <c r="C162" s="144">
        <f>C149-C161</f>
        <v>0</v>
      </c>
    </row>
    <row r="163" spans="1:3" ht="21">
      <c r="A163" s="116" t="s">
        <v>174</v>
      </c>
      <c r="B163" s="139" t="s">
        <v>175</v>
      </c>
      <c r="C163" s="116"/>
    </row>
    <row r="164" spans="1:3" ht="21">
      <c r="A164" s="127"/>
      <c r="B164" s="140"/>
      <c r="C164" s="127"/>
    </row>
    <row r="165" spans="1:3" ht="21">
      <c r="A165" s="141" t="s">
        <v>218</v>
      </c>
      <c r="B165" s="141" t="s">
        <v>218</v>
      </c>
      <c r="C165" s="127"/>
    </row>
    <row r="166" spans="1:3" ht="21">
      <c r="A166" s="137" t="s">
        <v>176</v>
      </c>
      <c r="B166" s="142" t="s">
        <v>177</v>
      </c>
      <c r="C166" s="137"/>
    </row>
    <row r="167" spans="1:3" ht="21">
      <c r="A167" s="127"/>
      <c r="B167" s="127"/>
      <c r="C167" s="127"/>
    </row>
    <row r="168" spans="1:3" ht="21">
      <c r="A168" s="127"/>
      <c r="B168" s="127"/>
      <c r="C168" s="127"/>
    </row>
    <row r="169" spans="1:3" ht="21.75">
      <c r="A169" s="115"/>
      <c r="B169" s="115"/>
      <c r="C169" s="115"/>
    </row>
    <row r="170" spans="1:3">
      <c r="A170" s="151" t="s">
        <v>178</v>
      </c>
      <c r="B170" s="151" t="s">
        <v>189</v>
      </c>
      <c r="C170" s="151"/>
    </row>
    <row r="171" spans="1:3">
      <c r="A171" s="151" t="s">
        <v>187</v>
      </c>
      <c r="B171" s="151" t="s">
        <v>190</v>
      </c>
      <c r="C171" s="151"/>
    </row>
    <row r="172" spans="1:3">
      <c r="A172" s="151" t="s">
        <v>188</v>
      </c>
      <c r="B172" s="151" t="s">
        <v>191</v>
      </c>
      <c r="C172" s="151"/>
    </row>
    <row r="173" spans="1:3">
      <c r="A173" s="151"/>
      <c r="B173" s="151"/>
      <c r="C173" s="151"/>
    </row>
    <row r="174" spans="1:3">
      <c r="A174" s="151"/>
      <c r="B174" s="151"/>
      <c r="C174" s="151"/>
    </row>
    <row r="175" spans="1:3">
      <c r="A175" s="151"/>
      <c r="B175" s="151" t="s">
        <v>189</v>
      </c>
      <c r="C175" s="151"/>
    </row>
    <row r="176" spans="1:3">
      <c r="A176" s="151"/>
      <c r="B176" s="151" t="s">
        <v>192</v>
      </c>
      <c r="C176" s="151"/>
    </row>
    <row r="177" spans="1:3">
      <c r="A177" s="151"/>
      <c r="B177" s="151" t="s">
        <v>193</v>
      </c>
      <c r="C177" s="151"/>
    </row>
    <row r="178" spans="1:3">
      <c r="A178" s="235"/>
      <c r="B178" s="235"/>
      <c r="C178" s="235"/>
    </row>
    <row r="179" spans="1:3">
      <c r="A179" s="235"/>
      <c r="B179" s="235"/>
      <c r="C179" s="235"/>
    </row>
    <row r="180" spans="1:3">
      <c r="A180" s="235"/>
      <c r="B180" s="235"/>
      <c r="C180" s="235"/>
    </row>
    <row r="181" spans="1:3">
      <c r="A181" s="235"/>
      <c r="B181" s="235"/>
      <c r="C181" s="235"/>
    </row>
  </sheetData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02"/>
  <sheetViews>
    <sheetView tabSelected="1" workbookViewId="0">
      <selection activeCell="C70" sqref="C70"/>
    </sheetView>
  </sheetViews>
  <sheetFormatPr defaultColWidth="36.625" defaultRowHeight="14.25"/>
  <cols>
    <col min="1" max="1" width="47.5" style="113" customWidth="1"/>
    <col min="2" max="2" width="12.375" style="113" customWidth="1"/>
    <col min="3" max="4" width="14.375" style="114" customWidth="1"/>
    <col min="5" max="16384" width="36.625" style="113"/>
  </cols>
  <sheetData>
    <row r="1" spans="1:7" s="90" customFormat="1" ht="26.25">
      <c r="A1" s="357" t="s">
        <v>134</v>
      </c>
      <c r="B1" s="357"/>
      <c r="C1" s="357"/>
      <c r="D1" s="357"/>
      <c r="E1" s="89"/>
      <c r="G1" s="91"/>
    </row>
    <row r="2" spans="1:7" s="90" customFormat="1" ht="26.25">
      <c r="A2" s="357" t="s">
        <v>163</v>
      </c>
      <c r="B2" s="357"/>
      <c r="C2" s="357"/>
      <c r="D2" s="357"/>
      <c r="E2" s="89"/>
      <c r="G2" s="91"/>
    </row>
    <row r="3" spans="1:7" s="90" customFormat="1" ht="26.25">
      <c r="A3" s="357" t="s">
        <v>267</v>
      </c>
      <c r="B3" s="357"/>
      <c r="C3" s="357"/>
      <c r="D3" s="357"/>
      <c r="E3" s="89"/>
      <c r="G3" s="91"/>
    </row>
    <row r="4" spans="1:7" s="90" customFormat="1" ht="27" thickBot="1">
      <c r="A4" s="357" t="s">
        <v>275</v>
      </c>
      <c r="B4" s="357"/>
      <c r="C4" s="357"/>
      <c r="D4" s="357"/>
      <c r="E4" s="89"/>
      <c r="G4" s="91"/>
    </row>
    <row r="5" spans="1:7" s="90" customFormat="1" ht="27" thickBot="1">
      <c r="A5" s="169" t="s">
        <v>2</v>
      </c>
      <c r="B5" s="169" t="s">
        <v>3</v>
      </c>
      <c r="C5" s="170" t="s">
        <v>141</v>
      </c>
      <c r="D5" s="170" t="s">
        <v>142</v>
      </c>
      <c r="E5" s="89"/>
      <c r="F5" s="92"/>
      <c r="G5" s="92"/>
    </row>
    <row r="6" spans="1:7" s="90" customFormat="1" ht="26.25">
      <c r="A6" s="171" t="s">
        <v>143</v>
      </c>
      <c r="B6" s="172" t="s">
        <v>235</v>
      </c>
      <c r="C6" s="173">
        <v>0</v>
      </c>
      <c r="D6" s="173"/>
      <c r="E6" s="89"/>
      <c r="G6" s="91"/>
    </row>
    <row r="7" spans="1:7" s="90" customFormat="1" ht="26.25">
      <c r="A7" s="174" t="s">
        <v>143</v>
      </c>
      <c r="B7" s="175"/>
      <c r="C7" s="176">
        <v>100</v>
      </c>
      <c r="D7" s="176"/>
      <c r="E7" s="89"/>
      <c r="G7" s="91"/>
    </row>
    <row r="8" spans="1:7" s="90" customFormat="1" ht="26.25">
      <c r="A8" s="177" t="s">
        <v>144</v>
      </c>
      <c r="B8" s="178"/>
      <c r="C8" s="179"/>
      <c r="D8" s="179"/>
      <c r="E8" s="89"/>
      <c r="F8" s="92"/>
      <c r="G8" s="92"/>
    </row>
    <row r="9" spans="1:7" s="90" customFormat="1" ht="26.25">
      <c r="A9" s="180" t="s">
        <v>145</v>
      </c>
      <c r="B9" s="181" t="s">
        <v>236</v>
      </c>
      <c r="C9" s="182">
        <v>5600330.7699999996</v>
      </c>
      <c r="D9" s="182"/>
      <c r="E9" s="89"/>
      <c r="G9" s="91"/>
    </row>
    <row r="10" spans="1:7" s="90" customFormat="1" ht="26.25">
      <c r="A10" s="177" t="s">
        <v>146</v>
      </c>
      <c r="B10" s="178"/>
      <c r="C10" s="179"/>
      <c r="D10" s="179"/>
      <c r="E10" s="89"/>
      <c r="F10" s="92"/>
      <c r="G10" s="92"/>
    </row>
    <row r="11" spans="1:7" s="90" customFormat="1" ht="26.25">
      <c r="A11" s="180" t="s">
        <v>147</v>
      </c>
      <c r="B11" s="181" t="s">
        <v>236</v>
      </c>
      <c r="C11" s="182">
        <v>37066945.310000002</v>
      </c>
      <c r="D11" s="182"/>
      <c r="E11" s="89"/>
      <c r="F11" s="93">
        <f>C9+C11+C12</f>
        <v>42685468.969999999</v>
      </c>
      <c r="G11" s="92"/>
    </row>
    <row r="12" spans="1:7" s="90" customFormat="1" ht="26.25">
      <c r="A12" s="180" t="s">
        <v>148</v>
      </c>
      <c r="B12" s="181" t="s">
        <v>236</v>
      </c>
      <c r="C12" s="182">
        <v>18192.89</v>
      </c>
      <c r="D12" s="182"/>
      <c r="E12" s="89"/>
      <c r="G12" s="94"/>
    </row>
    <row r="13" spans="1:7" s="90" customFormat="1" ht="26.25">
      <c r="A13" s="180" t="s">
        <v>149</v>
      </c>
      <c r="B13" s="181" t="s">
        <v>237</v>
      </c>
      <c r="C13" s="182">
        <v>0</v>
      </c>
      <c r="D13" s="182" t="s">
        <v>150</v>
      </c>
      <c r="E13" s="89"/>
      <c r="F13" s="95"/>
      <c r="G13" s="91"/>
    </row>
    <row r="14" spans="1:7" s="90" customFormat="1" ht="26.25">
      <c r="A14" s="180" t="s">
        <v>151</v>
      </c>
      <c r="B14" s="181" t="s">
        <v>238</v>
      </c>
      <c r="C14" s="182">
        <v>0</v>
      </c>
      <c r="D14" s="182" t="s">
        <v>150</v>
      </c>
      <c r="E14" s="89"/>
      <c r="F14" s="95"/>
      <c r="G14" s="91"/>
    </row>
    <row r="15" spans="1:7" s="90" customFormat="1" ht="26.25">
      <c r="A15" s="180" t="s">
        <v>152</v>
      </c>
      <c r="B15" s="181" t="s">
        <v>239</v>
      </c>
      <c r="C15" s="182">
        <v>21600</v>
      </c>
      <c r="D15" s="182" t="s">
        <v>153</v>
      </c>
      <c r="E15" s="89"/>
      <c r="F15" s="95" t="s">
        <v>154</v>
      </c>
      <c r="G15" s="91"/>
    </row>
    <row r="16" spans="1:7" s="90" customFormat="1" ht="26.25">
      <c r="A16" s="180" t="s">
        <v>155</v>
      </c>
      <c r="B16" s="181" t="s">
        <v>240</v>
      </c>
      <c r="C16" s="182">
        <v>800000</v>
      </c>
      <c r="D16" s="182"/>
      <c r="E16" s="89"/>
      <c r="F16" s="95"/>
      <c r="G16" s="91"/>
    </row>
    <row r="17" spans="1:8" s="90" customFormat="1" ht="26.25">
      <c r="A17" s="180" t="s">
        <v>214</v>
      </c>
      <c r="B17" s="181"/>
      <c r="C17" s="182">
        <v>0</v>
      </c>
      <c r="D17" s="182"/>
      <c r="E17" s="89"/>
      <c r="F17" s="95"/>
      <c r="G17" s="91"/>
    </row>
    <row r="18" spans="1:8" s="90" customFormat="1" ht="26.25">
      <c r="A18" s="180" t="s">
        <v>36</v>
      </c>
      <c r="B18" s="181" t="s">
        <v>241</v>
      </c>
      <c r="C18" s="182"/>
      <c r="D18" s="182">
        <v>184380.9</v>
      </c>
      <c r="E18" s="89"/>
      <c r="F18" s="94"/>
      <c r="G18" s="94"/>
      <c r="H18" s="91"/>
    </row>
    <row r="19" spans="1:8" s="90" customFormat="1" ht="26.25">
      <c r="A19" s="180" t="s">
        <v>181</v>
      </c>
      <c r="B19" s="181" t="s">
        <v>242</v>
      </c>
      <c r="C19" s="182"/>
      <c r="D19" s="182">
        <v>21116.26</v>
      </c>
      <c r="E19" s="89"/>
      <c r="F19" s="95"/>
      <c r="G19" s="95"/>
    </row>
    <row r="20" spans="1:8" s="90" customFormat="1" ht="26.25">
      <c r="A20" s="180" t="s">
        <v>182</v>
      </c>
      <c r="B20" s="181" t="s">
        <v>243</v>
      </c>
      <c r="C20" s="182"/>
      <c r="D20" s="182">
        <v>4007.59</v>
      </c>
      <c r="E20" s="89"/>
      <c r="F20" s="96"/>
      <c r="G20" s="95"/>
    </row>
    <row r="21" spans="1:8" s="90" customFormat="1" ht="26.25">
      <c r="A21" s="180" t="s">
        <v>39</v>
      </c>
      <c r="B21" s="181" t="s">
        <v>244</v>
      </c>
      <c r="C21" s="182"/>
      <c r="D21" s="182">
        <v>236496.85</v>
      </c>
      <c r="E21" s="89"/>
      <c r="F21" s="96"/>
      <c r="G21" s="95"/>
    </row>
    <row r="22" spans="1:8" s="90" customFormat="1" ht="26.25">
      <c r="A22" s="180" t="s">
        <v>38</v>
      </c>
      <c r="B22" s="181" t="s">
        <v>245</v>
      </c>
      <c r="C22" s="182"/>
      <c r="D22" s="182" t="s">
        <v>212</v>
      </c>
      <c r="E22" s="89"/>
      <c r="F22" s="96"/>
      <c r="G22" s="95"/>
    </row>
    <row r="23" spans="1:8" s="90" customFormat="1" ht="26.25">
      <c r="A23" s="180" t="s">
        <v>203</v>
      </c>
      <c r="B23" s="181" t="s">
        <v>246</v>
      </c>
      <c r="C23" s="182"/>
      <c r="D23" s="182">
        <v>280110</v>
      </c>
      <c r="E23" s="89"/>
      <c r="F23" s="96"/>
      <c r="G23" s="95"/>
    </row>
    <row r="24" spans="1:8" s="90" customFormat="1" ht="26.25">
      <c r="A24" s="180" t="s">
        <v>247</v>
      </c>
      <c r="B24" s="181" t="s">
        <v>246</v>
      </c>
      <c r="C24" s="182"/>
      <c r="D24" s="182">
        <v>5110</v>
      </c>
      <c r="E24" s="89"/>
      <c r="F24" s="96"/>
      <c r="G24" s="95"/>
    </row>
    <row r="25" spans="1:8" s="90" customFormat="1" ht="26.25">
      <c r="A25" s="180" t="s">
        <v>22</v>
      </c>
      <c r="B25" s="181" t="s">
        <v>248</v>
      </c>
      <c r="C25" s="182"/>
      <c r="D25" s="182">
        <v>6660</v>
      </c>
      <c r="E25" s="89"/>
      <c r="F25" s="96"/>
      <c r="G25" s="95"/>
    </row>
    <row r="26" spans="1:8" s="90" customFormat="1" ht="26.25">
      <c r="A26" s="180" t="s">
        <v>204</v>
      </c>
      <c r="B26" s="181" t="s">
        <v>246</v>
      </c>
      <c r="C26" s="182"/>
      <c r="D26" s="182">
        <v>75096</v>
      </c>
      <c r="E26" s="89"/>
      <c r="F26" s="97"/>
      <c r="G26" s="95"/>
    </row>
    <row r="27" spans="1:8" s="90" customFormat="1" ht="26.25">
      <c r="A27" s="180" t="s">
        <v>115</v>
      </c>
      <c r="B27" s="181" t="s">
        <v>249</v>
      </c>
      <c r="C27" s="182"/>
      <c r="D27" s="182">
        <v>818192.89</v>
      </c>
      <c r="E27" s="89"/>
      <c r="F27" s="97"/>
      <c r="G27" s="95"/>
    </row>
    <row r="28" spans="1:8" s="90" customFormat="1" ht="26.25">
      <c r="A28" s="180" t="s">
        <v>41</v>
      </c>
      <c r="B28" s="181" t="s">
        <v>250</v>
      </c>
      <c r="C28" s="182"/>
      <c r="D28" s="182">
        <v>16847058.77</v>
      </c>
      <c r="E28" s="89"/>
    </row>
    <row r="29" spans="1:8" s="90" customFormat="1" ht="26.25">
      <c r="A29" s="180" t="s">
        <v>156</v>
      </c>
      <c r="B29" s="181" t="s">
        <v>251</v>
      </c>
      <c r="C29" s="182"/>
      <c r="D29" s="182">
        <v>14001252.390000001</v>
      </c>
      <c r="E29" s="89"/>
      <c r="F29" s="95"/>
    </row>
    <row r="30" spans="1:8" s="90" customFormat="1" ht="26.25">
      <c r="A30" s="185" t="s">
        <v>49</v>
      </c>
      <c r="B30" s="181" t="s">
        <v>252</v>
      </c>
      <c r="C30" s="182"/>
      <c r="D30" s="182">
        <v>0</v>
      </c>
      <c r="E30" s="89"/>
      <c r="F30" s="95"/>
    </row>
    <row r="31" spans="1:8" s="90" customFormat="1" ht="26.25">
      <c r="A31" s="185" t="s">
        <v>50</v>
      </c>
      <c r="B31" s="181" t="s">
        <v>253</v>
      </c>
      <c r="C31" s="182"/>
      <c r="D31" s="182">
        <v>0</v>
      </c>
      <c r="E31" s="89"/>
      <c r="F31" s="95"/>
    </row>
    <row r="32" spans="1:8" s="90" customFormat="1" ht="26.25">
      <c r="A32" s="185" t="s">
        <v>51</v>
      </c>
      <c r="B32" s="212" t="s">
        <v>254</v>
      </c>
      <c r="C32" s="182"/>
      <c r="D32" s="182">
        <v>0</v>
      </c>
      <c r="E32" s="89"/>
      <c r="F32" s="95"/>
    </row>
    <row r="33" spans="1:8" s="90" customFormat="1" ht="26.25">
      <c r="A33" s="183" t="s">
        <v>53</v>
      </c>
      <c r="B33" s="184">
        <v>41210004</v>
      </c>
      <c r="C33" s="182"/>
      <c r="D33" s="182">
        <v>29.1</v>
      </c>
      <c r="E33" s="89"/>
      <c r="F33" s="95"/>
    </row>
    <row r="34" spans="1:8" s="90" customFormat="1" ht="26.25">
      <c r="A34" s="183" t="s">
        <v>55</v>
      </c>
      <c r="B34" s="184">
        <v>41210007</v>
      </c>
      <c r="C34" s="182"/>
      <c r="D34" s="182">
        <v>998</v>
      </c>
      <c r="E34" s="89"/>
      <c r="F34" s="95"/>
    </row>
    <row r="35" spans="1:8" s="90" customFormat="1" ht="26.25">
      <c r="A35" s="183" t="s">
        <v>137</v>
      </c>
      <c r="B35" s="211">
        <v>41210008</v>
      </c>
      <c r="C35" s="182"/>
      <c r="D35" s="182">
        <v>37360</v>
      </c>
      <c r="E35" s="89"/>
      <c r="F35" s="95"/>
    </row>
    <row r="36" spans="1:8" s="90" customFormat="1" ht="26.25">
      <c r="A36" s="183" t="s">
        <v>56</v>
      </c>
      <c r="B36" s="184">
        <v>41210029</v>
      </c>
      <c r="C36" s="182"/>
      <c r="D36" s="182">
        <v>390</v>
      </c>
      <c r="E36" s="89"/>
      <c r="F36" s="95" t="s">
        <v>158</v>
      </c>
      <c r="G36" s="97"/>
      <c r="H36" s="91"/>
    </row>
    <row r="37" spans="1:8" s="90" customFormat="1" ht="26.25">
      <c r="A37" s="183" t="s">
        <v>205</v>
      </c>
      <c r="B37" s="184">
        <v>41219999</v>
      </c>
      <c r="C37" s="182"/>
      <c r="D37" s="182">
        <v>700</v>
      </c>
      <c r="E37" s="89"/>
      <c r="F37" s="95"/>
      <c r="G37" s="97"/>
      <c r="H37" s="91"/>
    </row>
    <row r="38" spans="1:8" s="90" customFormat="1" ht="26.25">
      <c r="A38" s="183" t="s">
        <v>58</v>
      </c>
      <c r="B38" s="184">
        <v>41220010</v>
      </c>
      <c r="C38" s="182"/>
      <c r="D38" s="182">
        <v>24018</v>
      </c>
      <c r="E38" s="89" t="s">
        <v>140</v>
      </c>
      <c r="F38" s="95"/>
      <c r="G38" s="97"/>
      <c r="H38" s="91"/>
    </row>
    <row r="39" spans="1:8" s="90" customFormat="1" ht="26.25">
      <c r="A39" s="183" t="s">
        <v>138</v>
      </c>
      <c r="B39" s="184">
        <v>41230007</v>
      </c>
      <c r="C39" s="182"/>
      <c r="D39" s="182">
        <v>160</v>
      </c>
      <c r="E39" s="89" t="s">
        <v>206</v>
      </c>
      <c r="F39" s="95" t="s">
        <v>159</v>
      </c>
      <c r="G39" s="97"/>
      <c r="H39" s="91"/>
    </row>
    <row r="40" spans="1:8" s="90" customFormat="1" ht="26.25">
      <c r="A40" s="183" t="s">
        <v>210</v>
      </c>
      <c r="B40" s="184">
        <v>41300003</v>
      </c>
      <c r="C40" s="182"/>
      <c r="D40" s="182">
        <v>0</v>
      </c>
      <c r="E40" s="89"/>
      <c r="F40" s="95"/>
      <c r="G40" s="97"/>
      <c r="H40" s="91"/>
    </row>
    <row r="41" spans="1:8" s="90" customFormat="1" ht="26.25">
      <c r="A41" s="183" t="s">
        <v>64</v>
      </c>
      <c r="B41" s="184">
        <v>41500004</v>
      </c>
      <c r="C41" s="182"/>
      <c r="D41" s="182">
        <v>0</v>
      </c>
      <c r="E41" s="89"/>
      <c r="F41" s="95"/>
      <c r="G41" s="97"/>
      <c r="H41" s="91"/>
    </row>
    <row r="42" spans="1:8" s="90" customFormat="1" ht="26.25">
      <c r="A42" s="183" t="s">
        <v>65</v>
      </c>
      <c r="B42" s="184">
        <v>41599999</v>
      </c>
      <c r="C42" s="182"/>
      <c r="D42" s="182">
        <v>39900</v>
      </c>
      <c r="E42" s="89"/>
      <c r="F42" s="95" t="s">
        <v>160</v>
      </c>
    </row>
    <row r="43" spans="1:8" s="90" customFormat="1" ht="26.25">
      <c r="A43" s="183" t="s">
        <v>215</v>
      </c>
      <c r="B43" s="184">
        <v>42100001</v>
      </c>
      <c r="C43" s="182"/>
      <c r="D43" s="182">
        <v>56332.99</v>
      </c>
      <c r="E43" s="89"/>
      <c r="F43" s="95"/>
    </row>
    <row r="44" spans="1:8" s="90" customFormat="1" ht="26.25">
      <c r="A44" s="183" t="s">
        <v>70</v>
      </c>
      <c r="B44" s="184">
        <v>42100002</v>
      </c>
      <c r="C44" s="182"/>
      <c r="D44" s="182">
        <v>3011485.71</v>
      </c>
      <c r="E44" s="89"/>
      <c r="F44" s="95"/>
    </row>
    <row r="45" spans="1:8" s="90" customFormat="1" ht="26.25">
      <c r="A45" s="183" t="s">
        <v>71</v>
      </c>
      <c r="B45" s="184">
        <v>42100004</v>
      </c>
      <c r="C45" s="182"/>
      <c r="D45" s="182">
        <v>825711.78</v>
      </c>
      <c r="E45" s="89"/>
      <c r="F45" s="95"/>
    </row>
    <row r="46" spans="1:8" s="90" customFormat="1" ht="26.25">
      <c r="A46" s="183" t="s">
        <v>72</v>
      </c>
      <c r="B46" s="184">
        <v>42100005</v>
      </c>
      <c r="C46" s="182"/>
      <c r="D46" s="182">
        <v>29564.400000000001</v>
      </c>
      <c r="E46" s="89"/>
      <c r="F46" s="95"/>
    </row>
    <row r="47" spans="1:8" s="90" customFormat="1" ht="26.25">
      <c r="A47" s="183" t="s">
        <v>73</v>
      </c>
      <c r="B47" s="184">
        <v>42100006</v>
      </c>
      <c r="C47" s="182"/>
      <c r="D47" s="182">
        <v>0</v>
      </c>
      <c r="E47" s="89"/>
      <c r="F47" s="95"/>
    </row>
    <row r="48" spans="1:8" s="90" customFormat="1" ht="26.25">
      <c r="A48" s="183" t="s">
        <v>74</v>
      </c>
      <c r="B48" s="184">
        <v>42100007</v>
      </c>
      <c r="C48" s="182"/>
      <c r="D48" s="182">
        <v>1419363.99</v>
      </c>
      <c r="E48" s="89"/>
      <c r="F48" s="95"/>
    </row>
    <row r="49" spans="1:6" s="90" customFormat="1" ht="26.25">
      <c r="A49" s="183" t="s">
        <v>208</v>
      </c>
      <c r="B49" s="184">
        <v>42100010</v>
      </c>
      <c r="C49" s="182"/>
      <c r="D49" s="182">
        <v>0</v>
      </c>
      <c r="E49" s="89"/>
      <c r="F49" s="95"/>
    </row>
    <row r="50" spans="1:6" s="90" customFormat="1" ht="26.25">
      <c r="A50" s="183" t="s">
        <v>76</v>
      </c>
      <c r="B50" s="184">
        <v>42100012</v>
      </c>
      <c r="C50" s="182"/>
      <c r="D50" s="182">
        <v>43628.49</v>
      </c>
      <c r="E50" s="89"/>
      <c r="F50" s="95"/>
    </row>
    <row r="51" spans="1:6" s="90" customFormat="1" ht="26.25">
      <c r="A51" s="183" t="s">
        <v>135</v>
      </c>
      <c r="B51" s="184">
        <v>42100013</v>
      </c>
      <c r="C51" s="182"/>
      <c r="D51" s="182">
        <v>11541.82</v>
      </c>
      <c r="E51" s="89"/>
      <c r="F51" s="95" t="s">
        <v>161</v>
      </c>
    </row>
    <row r="52" spans="1:6" s="90" customFormat="1" ht="26.25">
      <c r="A52" s="183" t="s">
        <v>77</v>
      </c>
      <c r="B52" s="184">
        <v>42100014</v>
      </c>
      <c r="C52" s="182"/>
      <c r="D52" s="182">
        <v>0</v>
      </c>
      <c r="E52" s="89"/>
      <c r="F52" s="95"/>
    </row>
    <row r="53" spans="1:6" s="90" customFormat="1" ht="26.25">
      <c r="A53" s="183" t="s">
        <v>78</v>
      </c>
      <c r="B53" s="184">
        <v>42100015</v>
      </c>
      <c r="C53" s="182"/>
      <c r="D53" s="182">
        <v>142442</v>
      </c>
      <c r="E53" s="89"/>
      <c r="F53" s="95"/>
    </row>
    <row r="54" spans="1:6" s="90" customFormat="1" ht="26.25">
      <c r="A54" s="183" t="s">
        <v>83</v>
      </c>
      <c r="B54" s="181"/>
      <c r="C54" s="182"/>
      <c r="D54" s="182"/>
      <c r="E54" s="89"/>
    </row>
    <row r="55" spans="1:6" s="90" customFormat="1" ht="26.25">
      <c r="A55" s="183" t="s">
        <v>84</v>
      </c>
      <c r="B55" s="181" t="s">
        <v>255</v>
      </c>
      <c r="C55" s="182"/>
      <c r="D55" s="182">
        <v>14885346</v>
      </c>
      <c r="E55" s="89"/>
    </row>
    <row r="56" spans="1:6" s="90" customFormat="1" ht="26.25">
      <c r="A56" s="185" t="s">
        <v>157</v>
      </c>
      <c r="B56" s="181" t="s">
        <v>256</v>
      </c>
      <c r="C56" s="182">
        <v>4007482</v>
      </c>
      <c r="D56" s="182"/>
      <c r="E56" s="89"/>
    </row>
    <row r="57" spans="1:6" s="90" customFormat="1" ht="26.25">
      <c r="A57" s="185" t="s">
        <v>183</v>
      </c>
      <c r="B57" s="181" t="s">
        <v>257</v>
      </c>
      <c r="C57" s="182">
        <v>577980</v>
      </c>
      <c r="D57" s="182"/>
      <c r="E57" s="89"/>
    </row>
    <row r="58" spans="1:6" s="90" customFormat="1" ht="26.25">
      <c r="A58" s="185" t="s">
        <v>184</v>
      </c>
      <c r="B58" s="181" t="s">
        <v>258</v>
      </c>
      <c r="C58" s="182">
        <v>2139980.35</v>
      </c>
      <c r="D58" s="182"/>
      <c r="E58" s="89"/>
    </row>
    <row r="59" spans="1:6" s="90" customFormat="1" ht="26.25">
      <c r="A59" s="185" t="s">
        <v>28</v>
      </c>
      <c r="B59" s="181" t="s">
        <v>259</v>
      </c>
      <c r="C59" s="182">
        <v>51850</v>
      </c>
      <c r="D59" s="182"/>
      <c r="E59" s="89"/>
      <c r="F59" s="95"/>
    </row>
    <row r="60" spans="1:6" s="90" customFormat="1" ht="26.25">
      <c r="A60" s="213"/>
      <c r="B60" s="202"/>
      <c r="C60" s="214"/>
      <c r="D60" s="214"/>
      <c r="E60" s="89"/>
      <c r="F60" s="95"/>
    </row>
    <row r="61" spans="1:6" s="90" customFormat="1" ht="26.25">
      <c r="A61" s="213"/>
      <c r="B61" s="202"/>
      <c r="C61" s="214"/>
      <c r="D61" s="214"/>
      <c r="E61" s="89"/>
      <c r="F61" s="95"/>
    </row>
    <row r="62" spans="1:6" s="90" customFormat="1" ht="26.25">
      <c r="A62" s="213"/>
      <c r="B62" s="202"/>
      <c r="C62" s="214"/>
      <c r="D62" s="214"/>
      <c r="E62" s="89"/>
      <c r="F62" s="95"/>
    </row>
    <row r="63" spans="1:6" s="90" customFormat="1" ht="26.25">
      <c r="A63" s="213"/>
      <c r="B63" s="202"/>
      <c r="C63" s="214"/>
      <c r="D63" s="214"/>
      <c r="E63" s="89"/>
      <c r="F63" s="95"/>
    </row>
    <row r="64" spans="1:6" s="90" customFormat="1" ht="26.25">
      <c r="A64" s="185" t="s">
        <v>29</v>
      </c>
      <c r="B64" s="181" t="s">
        <v>260</v>
      </c>
      <c r="C64" s="182">
        <v>912441.25</v>
      </c>
      <c r="D64" s="182"/>
      <c r="E64" s="89" t="s">
        <v>198</v>
      </c>
      <c r="F64" s="95"/>
    </row>
    <row r="65" spans="1:11" s="90" customFormat="1" ht="26.25">
      <c r="A65" s="185" t="s">
        <v>30</v>
      </c>
      <c r="B65" s="181" t="s">
        <v>261</v>
      </c>
      <c r="C65" s="182">
        <v>214740</v>
      </c>
      <c r="D65" s="182"/>
      <c r="E65" s="89"/>
      <c r="F65" s="95"/>
    </row>
    <row r="66" spans="1:11" s="90" customFormat="1" ht="26.25">
      <c r="A66" s="185" t="s">
        <v>31</v>
      </c>
      <c r="B66" s="181" t="s">
        <v>262</v>
      </c>
      <c r="C66" s="182">
        <v>44584.92</v>
      </c>
      <c r="D66" s="186"/>
      <c r="E66" s="89"/>
      <c r="F66" s="95"/>
    </row>
    <row r="67" spans="1:11" s="90" customFormat="1" ht="26.25">
      <c r="A67" s="185" t="s">
        <v>35</v>
      </c>
      <c r="B67" s="181" t="s">
        <v>263</v>
      </c>
      <c r="C67" s="182">
        <v>996576.44</v>
      </c>
      <c r="D67" s="186"/>
      <c r="E67" s="89"/>
      <c r="F67" s="95"/>
    </row>
    <row r="68" spans="1:11" s="90" customFormat="1" ht="26.25">
      <c r="A68" s="185" t="s">
        <v>32</v>
      </c>
      <c r="B68" s="181" t="s">
        <v>264</v>
      </c>
      <c r="C68" s="182">
        <v>62650</v>
      </c>
      <c r="D68" s="182"/>
      <c r="E68" s="89"/>
      <c r="F68" s="95"/>
    </row>
    <row r="69" spans="1:11" s="90" customFormat="1" ht="27" thickBot="1">
      <c r="A69" s="185" t="s">
        <v>33</v>
      </c>
      <c r="B69" s="181" t="s">
        <v>265</v>
      </c>
      <c r="C69" s="182">
        <v>493000</v>
      </c>
      <c r="D69" s="187"/>
      <c r="E69" s="89"/>
      <c r="F69" s="95"/>
      <c r="G69" s="95"/>
    </row>
    <row r="70" spans="1:11" s="90" customFormat="1" ht="27" thickBot="1">
      <c r="A70" s="188"/>
      <c r="B70" s="189"/>
      <c r="C70" s="190">
        <f>SUM(C7:C69)</f>
        <v>53008453.93</v>
      </c>
      <c r="D70" s="190">
        <f>SUM(D7:D69)</f>
        <v>53008453.93</v>
      </c>
      <c r="E70" s="98"/>
      <c r="F70" s="99"/>
      <c r="G70" s="100">
        <f>C70-D70</f>
        <v>0</v>
      </c>
      <c r="H70" s="101" t="s">
        <v>162</v>
      </c>
    </row>
    <row r="71" spans="1:11" s="90" customFormat="1" ht="27" thickTop="1">
      <c r="A71" s="191"/>
      <c r="B71" s="191"/>
      <c r="C71" s="192"/>
      <c r="D71" s="192"/>
      <c r="E71" s="89"/>
      <c r="K71" s="99"/>
    </row>
    <row r="72" spans="1:11" s="99" customFormat="1" ht="26.25">
      <c r="A72" s="98"/>
      <c r="B72" s="98"/>
      <c r="C72" s="102"/>
      <c r="D72" s="102"/>
      <c r="E72" s="89"/>
      <c r="F72" s="103"/>
      <c r="G72" s="103"/>
      <c r="H72" s="103"/>
      <c r="I72" s="90"/>
      <c r="J72" s="90"/>
      <c r="K72" s="90"/>
    </row>
    <row r="73" spans="1:11" s="99" customFormat="1" ht="26.25">
      <c r="A73" s="98"/>
      <c r="B73" s="98"/>
      <c r="C73" s="102"/>
      <c r="D73" s="102"/>
      <c r="E73" s="89"/>
      <c r="F73" s="103"/>
      <c r="G73" s="103"/>
      <c r="H73" s="103"/>
      <c r="I73" s="90"/>
      <c r="J73" s="90"/>
      <c r="K73" s="90"/>
    </row>
    <row r="74" spans="1:11" s="99" customFormat="1" ht="26.25">
      <c r="A74" s="98"/>
      <c r="B74" s="98"/>
      <c r="C74" s="102"/>
      <c r="D74" s="102"/>
      <c r="E74" s="89"/>
      <c r="F74" s="103"/>
      <c r="G74" s="103"/>
      <c r="H74" s="103"/>
      <c r="I74" s="90"/>
      <c r="J74" s="90"/>
      <c r="K74" s="90"/>
    </row>
    <row r="75" spans="1:11" s="90" customFormat="1" ht="26.25">
      <c r="A75" s="151" t="s">
        <v>194</v>
      </c>
      <c r="B75" s="151" t="s">
        <v>195</v>
      </c>
      <c r="C75" s="151"/>
      <c r="D75" s="155"/>
      <c r="E75" s="89"/>
      <c r="F75" s="103"/>
      <c r="G75" s="103"/>
      <c r="H75" s="103"/>
      <c r="I75" s="103"/>
      <c r="J75" s="103"/>
    </row>
    <row r="76" spans="1:11" s="90" customFormat="1" ht="23.25">
      <c r="A76" s="151" t="s">
        <v>179</v>
      </c>
      <c r="B76" s="151" t="s">
        <v>190</v>
      </c>
      <c r="C76" s="151"/>
      <c r="D76" s="155"/>
      <c r="E76" s="103"/>
      <c r="F76" s="103"/>
      <c r="G76" s="103"/>
      <c r="H76" s="103"/>
      <c r="I76" s="103"/>
      <c r="J76" s="103"/>
      <c r="K76" s="103"/>
    </row>
    <row r="77" spans="1:11" s="103" customFormat="1" ht="23.25">
      <c r="A77" s="151" t="s">
        <v>180</v>
      </c>
      <c r="B77" s="151" t="s">
        <v>191</v>
      </c>
      <c r="C77" s="151"/>
      <c r="D77" s="156"/>
      <c r="F77" s="105"/>
      <c r="G77" s="105"/>
      <c r="H77" s="105"/>
    </row>
    <row r="78" spans="1:11" s="103" customFormat="1" ht="23.25">
      <c r="A78" s="151"/>
      <c r="B78" s="151"/>
      <c r="C78" s="151"/>
      <c r="D78" s="155"/>
      <c r="E78" s="105"/>
      <c r="F78" s="105"/>
      <c r="G78" s="105"/>
      <c r="H78" s="105"/>
      <c r="I78" s="105"/>
      <c r="J78" s="105"/>
    </row>
    <row r="79" spans="1:11" s="103" customFormat="1" ht="23.25">
      <c r="A79" s="151"/>
      <c r="B79" s="151"/>
      <c r="C79" s="151"/>
      <c r="D79" s="156"/>
      <c r="E79" s="105"/>
      <c r="F79" s="105"/>
      <c r="G79" s="105"/>
      <c r="H79" s="105"/>
      <c r="I79" s="105"/>
      <c r="J79" s="105"/>
      <c r="K79" s="105"/>
    </row>
    <row r="80" spans="1:11" s="105" customFormat="1" ht="24" customHeight="1">
      <c r="A80" s="151"/>
      <c r="B80" s="151" t="s">
        <v>196</v>
      </c>
      <c r="C80" s="151"/>
      <c r="D80" s="156"/>
      <c r="H80" s="108"/>
    </row>
    <row r="81" spans="1:11" s="105" customFormat="1" ht="24" customHeight="1">
      <c r="A81" s="151"/>
      <c r="B81" s="151" t="s">
        <v>192</v>
      </c>
      <c r="C81" s="151"/>
      <c r="D81" s="156"/>
    </row>
    <row r="82" spans="1:11" s="105" customFormat="1" ht="24" customHeight="1">
      <c r="A82" s="151"/>
      <c r="B82" s="151" t="s">
        <v>193</v>
      </c>
      <c r="C82" s="151"/>
      <c r="D82" s="156"/>
    </row>
    <row r="83" spans="1:11" s="105" customFormat="1" ht="18">
      <c r="C83" s="106"/>
      <c r="D83" s="106"/>
    </row>
    <row r="84" spans="1:11" s="105" customFormat="1" ht="18">
      <c r="C84" s="106"/>
      <c r="D84" s="106"/>
    </row>
    <row r="85" spans="1:11" s="105" customFormat="1" ht="18">
      <c r="C85" s="106"/>
      <c r="D85" s="106"/>
    </row>
    <row r="86" spans="1:11" s="105" customFormat="1" ht="21">
      <c r="C86" s="106"/>
      <c r="D86" s="106"/>
      <c r="E86" s="109"/>
      <c r="F86" s="109"/>
      <c r="G86" s="109"/>
      <c r="H86" s="109"/>
    </row>
    <row r="87" spans="1:11" s="105" customFormat="1" ht="23.25">
      <c r="B87" s="110"/>
      <c r="C87" s="106"/>
      <c r="D87" s="106"/>
      <c r="E87" s="109"/>
      <c r="F87" s="109"/>
      <c r="G87" s="109"/>
      <c r="H87" s="109"/>
      <c r="I87" s="109"/>
      <c r="J87" s="109"/>
    </row>
    <row r="88" spans="1:11" s="105" customFormat="1" ht="23.25">
      <c r="A88" s="109"/>
      <c r="B88" s="111"/>
      <c r="C88" s="112"/>
      <c r="D88" s="112"/>
      <c r="E88" s="109"/>
      <c r="F88" s="109"/>
      <c r="G88" s="109"/>
      <c r="H88" s="109"/>
      <c r="I88" s="109"/>
      <c r="J88" s="109"/>
      <c r="K88" s="109"/>
    </row>
    <row r="89" spans="1:11" s="105" customFormat="1" ht="23.25">
      <c r="A89" s="103"/>
      <c r="B89" s="103"/>
      <c r="C89" s="107"/>
      <c r="D89" s="107"/>
      <c r="E89" s="103"/>
      <c r="F89" s="103"/>
      <c r="G89" s="103"/>
      <c r="H89" s="103"/>
      <c r="I89" s="103"/>
      <c r="J89" s="103"/>
      <c r="K89" s="103"/>
    </row>
    <row r="90" spans="1:11" s="103" customFormat="1" ht="23.25">
      <c r="C90" s="107"/>
      <c r="D90" s="107"/>
      <c r="E90" s="105"/>
      <c r="F90" s="105"/>
      <c r="G90" s="105"/>
      <c r="H90" s="105"/>
    </row>
    <row r="91" spans="1:11" s="103" customFormat="1" ht="23.25">
      <c r="C91" s="107"/>
      <c r="D91" s="107"/>
      <c r="E91" s="105"/>
      <c r="F91" s="105"/>
      <c r="G91" s="105"/>
      <c r="H91" s="105"/>
      <c r="I91" s="105"/>
      <c r="J91" s="105"/>
    </row>
    <row r="92" spans="1:11" s="103" customFormat="1" ht="23.25">
      <c r="A92" s="105"/>
      <c r="B92" s="105"/>
      <c r="C92" s="106"/>
      <c r="D92" s="106"/>
      <c r="E92" s="105"/>
      <c r="F92" s="105"/>
      <c r="G92" s="105"/>
      <c r="H92" s="105"/>
      <c r="I92" s="105"/>
      <c r="J92" s="105"/>
      <c r="K92" s="105"/>
    </row>
    <row r="93" spans="1:11" s="105" customFormat="1" ht="18">
      <c r="C93" s="106"/>
      <c r="D93" s="106"/>
    </row>
    <row r="94" spans="1:11" s="105" customFormat="1" ht="18">
      <c r="C94" s="106"/>
      <c r="D94" s="106"/>
    </row>
    <row r="95" spans="1:11" s="105" customFormat="1" ht="18">
      <c r="C95" s="106"/>
      <c r="D95" s="106"/>
    </row>
    <row r="96" spans="1:11" s="105" customFormat="1" ht="18">
      <c r="C96" s="106"/>
      <c r="D96" s="106"/>
    </row>
    <row r="97" spans="1:11" s="105" customFormat="1" ht="18">
      <c r="C97" s="106"/>
      <c r="D97" s="106"/>
    </row>
    <row r="98" spans="1:11" s="105" customFormat="1" ht="18">
      <c r="C98" s="106"/>
      <c r="D98" s="106"/>
    </row>
    <row r="99" spans="1:11" s="105" customFormat="1" ht="26.25">
      <c r="A99" s="98"/>
      <c r="B99" s="98"/>
      <c r="C99" s="102"/>
      <c r="D99" s="102"/>
      <c r="E99" s="89"/>
      <c r="F99" s="113"/>
      <c r="G99" s="113"/>
      <c r="H99" s="113"/>
    </row>
    <row r="100" spans="1:11" s="105" customFormat="1" ht="26.25">
      <c r="A100" s="89"/>
      <c r="B100" s="89"/>
      <c r="C100" s="104"/>
      <c r="D100" s="104"/>
      <c r="E100" s="89"/>
      <c r="F100" s="113"/>
      <c r="G100" s="113"/>
      <c r="H100" s="113"/>
      <c r="I100" s="113"/>
      <c r="J100" s="113"/>
    </row>
    <row r="101" spans="1:11" s="105" customFormat="1" ht="26.25">
      <c r="A101" s="89"/>
      <c r="B101" s="89"/>
      <c r="C101" s="104"/>
      <c r="D101" s="104"/>
      <c r="E101" s="103"/>
      <c r="F101" s="113"/>
      <c r="G101" s="113"/>
      <c r="H101" s="113"/>
      <c r="I101" s="113"/>
      <c r="J101" s="113"/>
      <c r="K101" s="113"/>
    </row>
    <row r="102" spans="1:11" ht="23.25">
      <c r="A102" s="103"/>
      <c r="B102" s="103"/>
      <c r="C102" s="107"/>
      <c r="D102" s="107"/>
      <c r="E102" s="103"/>
    </row>
  </sheetData>
  <mergeCells count="4">
    <mergeCell ref="A1:D1"/>
    <mergeCell ref="A2:D2"/>
    <mergeCell ref="A4:D4"/>
    <mergeCell ref="A3:D3"/>
  </mergeCells>
  <pageMargins left="0.31496062992125984" right="0.19685039370078741" top="0.55118110236220474" bottom="0.15748031496062992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แผ่นงาน</vt:lpstr>
      </vt:variant>
      <vt:variant>
        <vt:i4>6</vt:i4>
      </vt:variant>
      <vt:variant>
        <vt:lpstr>ช่วงที่มีชื่อ</vt:lpstr>
      </vt:variant>
      <vt:variant>
        <vt:i4>1</vt:i4>
      </vt:variant>
    </vt:vector>
  </HeadingPairs>
  <TitlesOfParts>
    <vt:vector size="7" baseType="lpstr">
      <vt:lpstr>รายงานรับ-จ่าย</vt:lpstr>
      <vt:lpstr>หมายเหตุรายรับ</vt:lpstr>
      <vt:lpstr>หมายเหตุรายจ่ายค้างจ่าย</vt:lpstr>
      <vt:lpstr>หมายเหตุเงินรับฝาก</vt:lpstr>
      <vt:lpstr>กระทบยอดเงินฝาก</vt:lpstr>
      <vt:lpstr>งบทดลอง</vt:lpstr>
      <vt:lpstr>'รายงานรับ-จ่าย'!Print_Titles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cp:lastPrinted>2018-02-02T02:51:37Z</cp:lastPrinted>
  <dcterms:modified xsi:type="dcterms:W3CDTF">2018-06-12T03:26:40Z</dcterms:modified>
</cp:coreProperties>
</file>